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15" windowWidth="22410" windowHeight="9525" activeTab="3"/>
  </bookViews>
  <sheets>
    <sheet name="titulní list" sheetId="1" r:id="rId1"/>
    <sheet name="Krycí list" sheetId="2" r:id="rId2"/>
    <sheet name="Rekapitulace" sheetId="3" r:id="rId3"/>
    <sheet name="Položky" sheetId="4" r:id="rId4"/>
  </sheets>
  <externalReferences>
    <externalReference r:id="rId7"/>
    <externalReference r:id="rId8"/>
  </externalReferences>
  <definedNames>
    <definedName name="cisloobjektu" localSheetId="0">'[1]Krycí list'!$A$5</definedName>
    <definedName name="cisloobjektu">'Krycí list'!$A$5</definedName>
    <definedName name="Cislostavby" localSheetId="0">'[2]STAVBA CELKEM'!$C$6</definedName>
    <definedName name="cislostavby">'Krycí list'!$A$7</definedName>
    <definedName name="Datum">'Krycí list'!$B$27</definedName>
    <definedName name="Dil">'Rekapitulace'!$A$6</definedName>
    <definedName name="Do">'[2]STAVBA CELKEM'!#REF!</definedName>
    <definedName name="Dodavka" localSheetId="0">'[1]Rekapitulace'!$G$43</definedName>
    <definedName name="Dodavka">'Rekapitulace'!$G$44</definedName>
    <definedName name="Dodavka0" localSheetId="0">'[1]Položky'!#REF!</definedName>
    <definedName name="Dodavka0">'Položky'!#REF!</definedName>
    <definedName name="HSV" localSheetId="0">'[1]Rekapitulace'!$E$43</definedName>
    <definedName name="HSV">'Rekapitulace'!$E$44</definedName>
    <definedName name="HSV0" localSheetId="0">'[1]Položky'!#REF!</definedName>
    <definedName name="HSV0">'Položky'!#REF!</definedName>
    <definedName name="HZS" localSheetId="0">'[1]Rekapitulace'!$I$43</definedName>
    <definedName name="HZS">'Rekapitulace'!$I$44</definedName>
    <definedName name="HZS0" localSheetId="0">'[1]Položky'!#REF!</definedName>
    <definedName name="HZS0">'Položky'!#REF!</definedName>
    <definedName name="JKSO">'Krycí list'!$G$2</definedName>
    <definedName name="MJ">'Krycí list'!$G$5</definedName>
    <definedName name="Mont" localSheetId="0">'[1]Rekapitulace'!$H$43</definedName>
    <definedName name="Mont">'Rekapitulace'!$H$44</definedName>
    <definedName name="Montaz0" localSheetId="0">'[1]Položky'!#REF!</definedName>
    <definedName name="Montaz0">'Položky'!#REF!</definedName>
    <definedName name="NazevDilu">'Rekapitulace'!$B$6</definedName>
    <definedName name="nazevobjektu" localSheetId="0">'[1]Krycí list'!$C$5</definedName>
    <definedName name="nazevobjektu">'Krycí list'!$C$5</definedName>
    <definedName name="Nazevstavby" localSheetId="0">'[2]STAVBA CELKEM'!$E$6</definedName>
    <definedName name="nazevstavby">'Krycí list'!$C$7</definedName>
    <definedName name="_xlnm.Print_Titles" localSheetId="3">'Položky'!$1:$6</definedName>
    <definedName name="_xlnm.Print_Titles" localSheetId="2">'Rekapitulace'!$1:$6</definedName>
    <definedName name="Objednatel">'Krycí list'!$C$10</definedName>
    <definedName name="_xlnm.Print_Area" localSheetId="1">'Krycí list'!$A$1:$G$45</definedName>
    <definedName name="_xlnm.Print_Area" localSheetId="3">'Položky'!$A$1:$G$674</definedName>
    <definedName name="_xlnm.Print_Area" localSheetId="2">'Rekapitulace'!$A$1:$I$58</definedName>
    <definedName name="_xlnm.Print_Area" localSheetId="0">'titulní list'!$A$1:$T$49</definedName>
    <definedName name="Od">'[2]STAVBA CELKEM'!#REF!</definedName>
    <definedName name="PocetMJ" localSheetId="0">'[1]Krycí list'!$G$6</definedName>
    <definedName name="PocetMJ">'Krycí list'!$G$6</definedName>
    <definedName name="Poznamka">'Krycí list'!$B$37</definedName>
    <definedName name="Projektant" localSheetId="0">'[1]Krycí list'!$C$8</definedName>
    <definedName name="Projektant">'Krycí list'!$C$8</definedName>
    <definedName name="PSV" localSheetId="0">'[1]Rekapitulace'!$F$43</definedName>
    <definedName name="PSV">'Rekapitulace'!$F$44</definedName>
    <definedName name="PSV0" localSheetId="0">'[1]Položky'!#REF!</definedName>
    <definedName name="PSV0">'Položky'!#REF!</definedName>
    <definedName name="SazbaDPH1" localSheetId="0">'[2]STAVBA CELKEM'!$C$25</definedName>
    <definedName name="SazbaDPH1">'Krycí list'!$C$30</definedName>
    <definedName name="SazbaDPH2" localSheetId="0">'[2]STAVBA CELKEM'!$C$27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3" hidden="1">0</definedName>
    <definedName name="solver_num" localSheetId="3" hidden="1">0</definedName>
    <definedName name="solver_opt" localSheetId="3" hidden="1">'Položky'!#REF!</definedName>
    <definedName name="solver_typ" localSheetId="3" hidden="1">1</definedName>
    <definedName name="solver_val" localSheetId="3" hidden="1">0</definedName>
    <definedName name="Typ" localSheetId="0">'[1]Položky'!#REF!</definedName>
    <definedName name="Typ">'Položky'!#REF!</definedName>
    <definedName name="VRN" localSheetId="0">'[1]Rekapitulace'!$H$56</definedName>
    <definedName name="VRN">'Rekapitulace'!$H$57</definedName>
    <definedName name="VRNKc" localSheetId="0">'[1]Rekapitulace'!#REF!</definedName>
    <definedName name="VRNKc">'Rekapitulace'!#REF!</definedName>
    <definedName name="VRNnazev" localSheetId="0">'[1]Rekapitulace'!#REF!</definedName>
    <definedName name="VRNnazev">'Rekapitulace'!#REF!</definedName>
    <definedName name="VRNproc" localSheetId="0">'[1]Rekapitulace'!#REF!</definedName>
    <definedName name="VRNproc">'Rekapitulace'!#REF!</definedName>
    <definedName name="VRNzakl" localSheetId="0">'[1]Rekapitulace'!#REF!</definedName>
    <definedName name="VRNzakl">'Rekapitulace'!#REF!</definedName>
    <definedName name="Zakazka" localSheetId="0">'[2]STAVBA CELKEM'!#REF!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<sst xmlns="http://schemas.openxmlformats.org/spreadsheetml/2006/main" count="1809" uniqueCount="1117">
  <si>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</si>
  <si>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</si>
  <si>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</si>
  <si>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</si>
  <si>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</si>
  <si>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</si>
  <si>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</si>
  <si>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</si>
  <si>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</si>
  <si>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</si>
  <si>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</si>
  <si>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</si>
  <si>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</si>
  <si>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</si>
  <si>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</si>
  <si>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</si>
  <si>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</si>
  <si>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</si>
  <si>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</si>
  <si>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</si>
  <si>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</si>
  <si>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</si>
  <si>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</si>
  <si>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</si>
  <si>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</si>
  <si>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</si>
  <si>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</si>
  <si>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</si>
  <si>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</si>
  <si>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</si>
  <si>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</si>
  <si>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</si>
  <si>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</si>
  <si>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</si>
  <si>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</si>
  <si>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</si>
  <si>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</si>
  <si>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</si>
  <si>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</si>
  <si>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</si>
  <si>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</si>
  <si>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</si>
  <si>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</si>
  <si>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</si>
  <si>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</si>
  <si>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</si>
  <si>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</si>
  <si>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</si>
  <si>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</si>
  <si>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</si>
  <si>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</si>
  <si>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</si>
  <si>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</si>
  <si>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</si>
  <si>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</si>
  <si>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</si>
  <si>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</si>
  <si>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</si>
  <si>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</si>
  <si>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</si>
  <si>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</si>
  <si>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</si>
  <si>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</si>
  <si>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</si>
  <si>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</si>
  <si>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</si>
  <si>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</si>
  <si>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</si>
  <si>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</si>
  <si>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</si>
  <si>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</si>
  <si>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</si>
  <si>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</si>
  <si>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</si>
  <si>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</si>
  <si>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</si>
  <si>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</si>
  <si>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</si>
  <si>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1461</t>
  </si>
  <si>
    <t>Tréninkové centrum psychiatrické rehabilitace</t>
  </si>
  <si>
    <t>O</t>
  </si>
  <si>
    <t>Tréninkové centrum manuálních dovedností</t>
  </si>
  <si>
    <t>928.1</t>
  </si>
  <si>
    <t>1461.O.Z2.</t>
  </si>
  <si>
    <t>113106121R00</t>
  </si>
  <si>
    <t xml:space="preserve">Rozebrání dlažeb z betonových dlaždic na sucho </t>
  </si>
  <si>
    <t>m2</t>
  </si>
  <si>
    <t>renovovaný chodník</t>
  </si>
  <si>
    <t>113109412R00</t>
  </si>
  <si>
    <t xml:space="preserve">Odstranění podkladu pl.nad 50 m2, beton, tl. 12 cm </t>
  </si>
  <si>
    <t>venkovní plochy dotčené  - odhad</t>
  </si>
  <si>
    <t>122201101R00</t>
  </si>
  <si>
    <t xml:space="preserve">Odkopávky nezapažené v hor. 3 do 100 m3 </t>
  </si>
  <si>
    <t>m3</t>
  </si>
  <si>
    <t>provedení odkopávky na části pozemku po odstranění ornice v tl. 150 mm - cca 85% z celkové plochy</t>
  </si>
  <si>
    <t>svažitá část přesahující úroveň základové spáry pod plochou domu -0,600</t>
  </si>
  <si>
    <t>na plochu cca 15% z celkové plochy bude nutné provést násyp</t>
  </si>
  <si>
    <t>bude-li odkopaný materiál vhodný na zásyp ve snižené části pozemku, bude použit</t>
  </si>
  <si>
    <t>131201119R00</t>
  </si>
  <si>
    <t xml:space="preserve">Příplatek za lepivost - hloubení nezap.jam v hor.3 </t>
  </si>
  <si>
    <t>139601102R00</t>
  </si>
  <si>
    <t xml:space="preserve">Ruční výkop jam, rýh a šachet v hornině tř. 3 </t>
  </si>
  <si>
    <t>výkopy pro základy</t>
  </si>
  <si>
    <t>162701105R00</t>
  </si>
  <si>
    <t xml:space="preserve">Vodorovné přemístění výkopku z hor.1-4 do 10000 m </t>
  </si>
  <si>
    <t>odvoz přebytečné zeminy do uvedené vzdálenosti</t>
  </si>
  <si>
    <t>162701109R00</t>
  </si>
  <si>
    <t xml:space="preserve">Příplatek k vod. přemístění hor.1-4 za další 1 km </t>
  </si>
  <si>
    <t>zde uvažováno za dalších 5 km, celkem do vzdálenosti 15 km</t>
  </si>
  <si>
    <t>bude účtováno dle skutečné vzdálenosti odvozu</t>
  </si>
  <si>
    <t>171201101R00</t>
  </si>
  <si>
    <t xml:space="preserve">Uložení sypaniny do násypů nezhutněných </t>
  </si>
  <si>
    <t>uložení na skládku</t>
  </si>
  <si>
    <t>174101102R00</t>
  </si>
  <si>
    <t xml:space="preserve">Zásyp ruční se zhutněním </t>
  </si>
  <si>
    <t>180401211R00</t>
  </si>
  <si>
    <t xml:space="preserve">Založení trávníku lučního výsevem v rovině </t>
  </si>
  <si>
    <t>181101102R00</t>
  </si>
  <si>
    <t xml:space="preserve">Úprava pláně v zářezech v hor. 1-4, se zhutněním </t>
  </si>
  <si>
    <t>181301111R00</t>
  </si>
  <si>
    <t xml:space="preserve">Rozprostření ornice, rovina, tl.do 10 cm,nad 500m2 </t>
  </si>
  <si>
    <t>183403153R00</t>
  </si>
  <si>
    <t xml:space="preserve">Obdělání půdy hrabáním, v rovině </t>
  </si>
  <si>
    <t>183403161R00</t>
  </si>
  <si>
    <t xml:space="preserve">Obdělání půdy válením, v rovině </t>
  </si>
  <si>
    <t>185804312R00</t>
  </si>
  <si>
    <t xml:space="preserve">Zalití rostlin vodou plochy nad 20 m2 </t>
  </si>
  <si>
    <t>ošetření vysetých travnatých ploch</t>
  </si>
  <si>
    <t>uvažováno 2 x 20 l/m2</t>
  </si>
  <si>
    <t>199000005R00</t>
  </si>
  <si>
    <t xml:space="preserve">Poplatek za skládku zeminy 1- 4 </t>
  </si>
  <si>
    <t>t</t>
  </si>
  <si>
    <t>00572460</t>
  </si>
  <si>
    <t>Směs travní technická balení 25 kg PROFI</t>
  </si>
  <si>
    <t>kg</t>
  </si>
  <si>
    <t>2</t>
  </si>
  <si>
    <t>Základy a zvláštní zakládání</t>
  </si>
  <si>
    <t>271571112R00</t>
  </si>
  <si>
    <t xml:space="preserve">Polštář základu ze štěrkopísku netříděného </t>
  </si>
  <si>
    <t>pod základem tepelného čerpadla</t>
  </si>
  <si>
    <t>pod terasou a přilehlými plochami</t>
  </si>
  <si>
    <t>274272140RT3</t>
  </si>
  <si>
    <t>Zdivo základové z bednicích tvárnic, tl. 30 cm výplň tvárnic betonem C 16/20</t>
  </si>
  <si>
    <t>základy pod zdmi tl. 240 mm</t>
  </si>
  <si>
    <t>274272150RT3</t>
  </si>
  <si>
    <t>Zdivo základové z bednicích tvárnic, tl. 40 cm výplň tvárnic betonem C 16/20</t>
  </si>
  <si>
    <t>venkovní základy pod terasu, rampu</t>
  </si>
  <si>
    <t>274321321R00</t>
  </si>
  <si>
    <t xml:space="preserve">Železobeton základových pasů C 20/25 </t>
  </si>
  <si>
    <t>274351215R00</t>
  </si>
  <si>
    <t xml:space="preserve">Bednění stěn základových pasů - zřízení </t>
  </si>
  <si>
    <t>274351216R00</t>
  </si>
  <si>
    <t xml:space="preserve">Bednění stěn základových pasů - odstranění </t>
  </si>
  <si>
    <t>274361821R00</t>
  </si>
  <si>
    <t xml:space="preserve">Výztuž základových pasů z betonářské oceli 10 505 </t>
  </si>
  <si>
    <t>uvažováno 100 kg/m3 betonu</t>
  </si>
  <si>
    <t>275313621R00</t>
  </si>
  <si>
    <t xml:space="preserve">Beton základových patek prostý C 20/25 </t>
  </si>
  <si>
    <t>základ pod sloup</t>
  </si>
  <si>
    <t>275321321R00</t>
  </si>
  <si>
    <t xml:space="preserve">Železobeton základových patek C 20/25 </t>
  </si>
  <si>
    <t>základ pod sloup a výtah. šachtu</t>
  </si>
  <si>
    <t>základ pod tepelné čerpadlo</t>
  </si>
  <si>
    <t>275351215R00</t>
  </si>
  <si>
    <t xml:space="preserve">Bednění stěn základových patek - zřízení </t>
  </si>
  <si>
    <t>275351216R00</t>
  </si>
  <si>
    <t xml:space="preserve">Bednění stěn základových patek - odstranění </t>
  </si>
  <si>
    <t>275361821R00</t>
  </si>
  <si>
    <t xml:space="preserve">Výztuž základových patek z betonářské ocelí 10505 </t>
  </si>
  <si>
    <t>uvažováno 120 kg/m3 betonu</t>
  </si>
  <si>
    <t>3</t>
  </si>
  <si>
    <t>Svislé a kompletní konstrukce</t>
  </si>
  <si>
    <t>310239211RT2</t>
  </si>
  <si>
    <t>Zazdívka otvorů plochy do 4 m2 cihlami na MVC s použitím suché maltové směsi</t>
  </si>
  <si>
    <t>311231116RT2</t>
  </si>
  <si>
    <t>Zdivo nosné cihelné z CP 29 P15 na MC 10 tloušťka zdiva 30 cm</t>
  </si>
  <si>
    <t>pozednicové zdivo</t>
  </si>
  <si>
    <t>311238113R00</t>
  </si>
  <si>
    <t xml:space="preserve">Zdivo POROTHERM 24 P+D P10 na MVC 5, tl. 240 mm </t>
  </si>
  <si>
    <t>zdivo pavlače</t>
  </si>
  <si>
    <t>311238114R00</t>
  </si>
  <si>
    <t xml:space="preserve">Zdivo POROTHERM 24 P+D P15 na MC 10, tl. 240 mm </t>
  </si>
  <si>
    <t>311238115R00</t>
  </si>
  <si>
    <t xml:space="preserve">Zdivo POROTHERM 30 P+D P10 na MVC 5, tl. 300 mm </t>
  </si>
  <si>
    <t>311419817T02</t>
  </si>
  <si>
    <t xml:space="preserve">Izolace Perimate DI tl. 18 cm </t>
  </si>
  <si>
    <t>izolace pod úrovní upraveného terénu do hloubky 500 mm a výšky 400 mm na úroveň UT</t>
  </si>
  <si>
    <t>317168131R00</t>
  </si>
  <si>
    <t xml:space="preserve">Překlad POROTHERM 7 vysoký 70x235x1250 mm </t>
  </si>
  <si>
    <t>kus</t>
  </si>
  <si>
    <t>317168133R00</t>
  </si>
  <si>
    <t xml:space="preserve">Překlad POROTHERM 7 vysoký 70x235x1750 mm </t>
  </si>
  <si>
    <t>317234410RT2</t>
  </si>
  <si>
    <t>Vyzdívka mezi nosníky cihlami pálenými na MC s použitím suché maltové směsi</t>
  </si>
  <si>
    <t>317321411R00</t>
  </si>
  <si>
    <t xml:space="preserve">Beton překladů železový  C 25/30 </t>
  </si>
  <si>
    <t>část napd okny pavlače betonované současně s věncem</t>
  </si>
  <si>
    <t>317351107R00</t>
  </si>
  <si>
    <t xml:space="preserve">Bednění překladů - zřízení </t>
  </si>
  <si>
    <t>317351108R00</t>
  </si>
  <si>
    <t xml:space="preserve">Bednění překladů - odstranění </t>
  </si>
  <si>
    <t>317361821R00</t>
  </si>
  <si>
    <t xml:space="preserve">Výztuž překladů a říms z betonářské ocelí 10505 </t>
  </si>
  <si>
    <t>uvažováno s množstvím 100 kg/ m3 betonu</t>
  </si>
  <si>
    <t>317941123R00</t>
  </si>
  <si>
    <t xml:space="preserve">Osazení ocelových válcovaných nosníků  č.14-22 </t>
  </si>
  <si>
    <t>319201315R00</t>
  </si>
  <si>
    <t xml:space="preserve">Vyrovnání zdiva pod omítku maltou ze SMS tl. 10 mm </t>
  </si>
  <si>
    <t>319201316R00</t>
  </si>
  <si>
    <t xml:space="preserve">Vyrovnání zdiva pod omítku maltou ze SMS tl. 20 mm </t>
  </si>
  <si>
    <t>včetně vyrovnávky pod zateplení soklu pod terénem</t>
  </si>
  <si>
    <t>319201317R00</t>
  </si>
  <si>
    <t xml:space="preserve">Vyrovnání zdiva pod omítku maltou ze SMS tl. 30 mm </t>
  </si>
  <si>
    <t>319201319R00</t>
  </si>
  <si>
    <t xml:space="preserve">Vyrovnání zdiva pod omítku maltou ze SMS tl. 50 mm </t>
  </si>
  <si>
    <t>319300013RT1</t>
  </si>
  <si>
    <t>Dodatečné vložení izolace podřezáním strojně,fólie cihelné zdivo tloušťky 60 cm</t>
  </si>
  <si>
    <t>m</t>
  </si>
  <si>
    <t>srovnatelné i pro izolaci modifikovanými asfaltovými pásy</t>
  </si>
  <si>
    <t>zdivo štítů, zdivo obvodové - část cca 50%</t>
  </si>
  <si>
    <t>319300014RT1</t>
  </si>
  <si>
    <t>Dodatečné vložení izolace podřezáním strojně,fólie cihelné zdivo tloušťky 90 cm</t>
  </si>
  <si>
    <t>zdivo obvodové - část cca 50%</t>
  </si>
  <si>
    <t>330321410R00</t>
  </si>
  <si>
    <t xml:space="preserve">Beton sloupů a pilířů železový C 25/30 </t>
  </si>
  <si>
    <t>331351101R00</t>
  </si>
  <si>
    <t xml:space="preserve">Bednění sloupů čtyřúhelníkového průřezu - zřízení </t>
  </si>
  <si>
    <t>331351102R00</t>
  </si>
  <si>
    <t xml:space="preserve">Bednění sloupů čtyřúhelníkového průřezu-odstranění </t>
  </si>
  <si>
    <t>331361821R00</t>
  </si>
  <si>
    <t xml:space="preserve">Výztuž sloupů hranatých z betonářské oceli 10505 </t>
  </si>
  <si>
    <t>uvažováno 150 kg/m3 betonu</t>
  </si>
  <si>
    <t>342012221RT2</t>
  </si>
  <si>
    <t>Příčka SDK tl.100 mm,ocel.kce,1x oplášť.,RB 12,5mm izolace tloušťky 60 mm</t>
  </si>
  <si>
    <t>342012223RT2</t>
  </si>
  <si>
    <t>Příčka SDK tl.100mm,ocel.kce,1x oplášť.,RBI 12,5mm izolace tloušťky 60 mm</t>
  </si>
  <si>
    <t>342013121R00</t>
  </si>
  <si>
    <t xml:space="preserve">Příčka SDK tl.100 mm,ocel.kce,2x oplášť.,RB 12,5mm </t>
  </si>
  <si>
    <t>342013123R00</t>
  </si>
  <si>
    <t xml:space="preserve">Příčka SDK tl.100mm,ocel.kce,2x oplášť.,RBI 12,5mm </t>
  </si>
  <si>
    <t>342013321RT1</t>
  </si>
  <si>
    <t>Příčka SDK tl.150 mm,ocel.kce,2x oplášť.,RB 12,5mm izolace tloušťky 80 mm</t>
  </si>
  <si>
    <t>342013322RT3</t>
  </si>
  <si>
    <t>Příčka SDK tl.150 mm,ocel.kce,2x oplášť.,RF 12,5mm tloušťka izolace 100 mm</t>
  </si>
  <si>
    <t>342013323RT1</t>
  </si>
  <si>
    <t>Příčka SDKtl.150 mm,ocel.kce,2x oplášť.,RBI 12,5mm izolace tloušťky 80 mm</t>
  </si>
  <si>
    <t>342016623R00</t>
  </si>
  <si>
    <t xml:space="preserve">Příčka SDK tl.255mm,2x ocel.kce,2xoplášť.,RBI 12,5 </t>
  </si>
  <si>
    <t>tl. 300 mm - 2.08</t>
  </si>
  <si>
    <t>342016624R00</t>
  </si>
  <si>
    <t xml:space="preserve">Příčka SDK tl.255mm,2x ocel.kce,2xoplášť.,RFI 12,5 </t>
  </si>
  <si>
    <t>342018521R00</t>
  </si>
  <si>
    <t xml:space="preserve">Příčka SDK tl.200 mm, ocel.kce,2x oplášť.,RB 12,5 </t>
  </si>
  <si>
    <t>342018522R00</t>
  </si>
  <si>
    <t xml:space="preserve">Příčka SDK tl.200 mm, ocel.kce,2x oplášť.,RF 12,5 </t>
  </si>
  <si>
    <t>342018523R00</t>
  </si>
  <si>
    <t xml:space="preserve">Příčka SDK tl.200 mm, ocel.kce,2x oplášť.,RBI 12,5 </t>
  </si>
  <si>
    <t>342263310RT3</t>
  </si>
  <si>
    <t>Úprava sádrokartonové příčky pro osazení umývadla do ocelové konstrukce, typ 0.50.11</t>
  </si>
  <si>
    <t>342263320RT2</t>
  </si>
  <si>
    <t>Úprava sádrokartonové příčky pro osazení WC WC - rám pro tělesně postižené, typ 1.10.20</t>
  </si>
  <si>
    <t>342263320RT3</t>
  </si>
  <si>
    <t>Úprava sádrokartonové příčky pro osazení WC WC - univerzální rám výškově nastav., typ 1.10.31</t>
  </si>
  <si>
    <t>342263330RT2</t>
  </si>
  <si>
    <t>Úprava sádrokartonové příčky pro držák potrubí držák potrubí 575 mm, typ 0.30.11</t>
  </si>
  <si>
    <t>342263340RT3</t>
  </si>
  <si>
    <t>Úprava sádrokartonové příčky pro osazení pisoáru univerzální rám pro pisoár, typ 0.40.25</t>
  </si>
  <si>
    <t>342263360RT1</t>
  </si>
  <si>
    <t>Úprava sádrokartonové příčky pro osazení baterie montážní deska, typ 0.20.10.17 - 0.20.10.20</t>
  </si>
  <si>
    <t>342264101R00</t>
  </si>
  <si>
    <t xml:space="preserve">Osazení reviz. dvířek do SDK podhledu, do 0,25 m2 </t>
  </si>
  <si>
    <t>342265112RT1</t>
  </si>
  <si>
    <t>Úprava podkroví sádrokarton. na ocel. rošt, svislá desky standard tl. 12,5 mm, izol. Orsil tl. 16 cm</t>
  </si>
  <si>
    <t>část nad původním pozednicovým zdivem - zateplená</t>
  </si>
  <si>
    <t>342265112RT3</t>
  </si>
  <si>
    <t>Úprava podkroví sádrokarton. na ocel. rošt, svislá desky standard impreg. tl.12,5 mm, Orsil tl. 16 cm</t>
  </si>
  <si>
    <t>342265112RT5</t>
  </si>
  <si>
    <t>Úprava podkroví sádrokarton. na ocel. rošt, svislá desky standard tl. 12,5 mm, bez izolace</t>
  </si>
  <si>
    <t>část původního pozednicového zdiva - nezateplená</t>
  </si>
  <si>
    <t>342265112RT7</t>
  </si>
  <si>
    <t>Úprava podkroví sádrokarton. na ocel. rošt, svislá desky standard impreg. tl. 12,5 mm, bez izolace</t>
  </si>
  <si>
    <t>342265122RV2</t>
  </si>
  <si>
    <t>Úprava podkroví sádrokarton. na ocel. rošt, šikmá desky protipožární tl. 12,5 mm, Orsil tl. 22 cm</t>
  </si>
  <si>
    <t>342265122RV4</t>
  </si>
  <si>
    <t>Úprava podkroví sádrokarton. na ocel. rošt, šikmá desky požár. impreg. tl. 12,5 mm, Orsil tl. 22 cm</t>
  </si>
  <si>
    <t>342265132RV4</t>
  </si>
  <si>
    <t>Úprava podkroví sádrokarton. na ocel. rošt vodor. desky požár. impreg. tl. 12,5 mm, Orsil tl. 22 cm</t>
  </si>
  <si>
    <t>342265991R00</t>
  </si>
  <si>
    <t xml:space="preserve">Příplatek k úpravě podkroví za tloušťku desek 15mm </t>
  </si>
  <si>
    <t>346244381RT2</t>
  </si>
  <si>
    <t>Plentování ocelových nosníků výšky do 20 cm s použitím suché maltové směsi</t>
  </si>
  <si>
    <t>347013111RZ1</t>
  </si>
  <si>
    <t>Předstěna SDK,tl.55mm,1x ocel.kce CD,1x RB 12,5mm bez dodávky izolace</t>
  </si>
  <si>
    <t>347015133R00</t>
  </si>
  <si>
    <t xml:space="preserve">Předstěna SDK,tl.115mm, ocel.kce CW, 1x RBI 12,5mm </t>
  </si>
  <si>
    <t>předstěna tl. 150 mm</t>
  </si>
  <si>
    <t>347018131T00</t>
  </si>
  <si>
    <t>Předstěna SDK,tl.115mm, ocel. kce CW 2x SDK Diamant tl. 12,5mm - bez izolace</t>
  </si>
  <si>
    <t>13380630</t>
  </si>
  <si>
    <t>Tyč průřezu I 160, střední, jakost oceli 11375</t>
  </si>
  <si>
    <t>T</t>
  </si>
  <si>
    <t>překlady nad otvory, hmotnost 17,90 kg/m</t>
  </si>
  <si>
    <t>59591089</t>
  </si>
  <si>
    <t>Dvířka do sádrokartonu 200/200 s tlačným zámkem ZA/03</t>
  </si>
  <si>
    <t>59591091</t>
  </si>
  <si>
    <t>Dvířka do sádrokartonu 400/400 s tlačným zámkem ZA/04</t>
  </si>
  <si>
    <t>4</t>
  </si>
  <si>
    <t>Vodorovné konstrukce</t>
  </si>
  <si>
    <t>411321414R00</t>
  </si>
  <si>
    <t xml:space="preserve">Stropy deskové ze železobetonu C 25/30 </t>
  </si>
  <si>
    <t>411351101RT4</t>
  </si>
  <si>
    <t>Bednění stropů deskových, bednění vlastní -zřízení systémové, včetně podepření, tl. stropu 24 cm</t>
  </si>
  <si>
    <t>411351101RT6</t>
  </si>
  <si>
    <t>Bednění stropů deskových, bednění vlastní -zřízení systémové, včetně podepření, tl. stropu 36 cm</t>
  </si>
  <si>
    <t>411351102R00</t>
  </si>
  <si>
    <t xml:space="preserve">Bednění stropů deskových, vlastní - odstranění </t>
  </si>
  <si>
    <t>411361821R00</t>
  </si>
  <si>
    <t xml:space="preserve">Výztuž stropů z betonářské oceli 10505 </t>
  </si>
  <si>
    <t>uvažováno s množstvím 150 kg výztuže na m3 betonu</t>
  </si>
  <si>
    <t>416022221R00</t>
  </si>
  <si>
    <t xml:space="preserve">Podhledy SDK,ocel.dvouúrov.křížový rošt,2x RB 12,5 </t>
  </si>
  <si>
    <t>416022223R00</t>
  </si>
  <si>
    <t xml:space="preserve">Podhled SDK,ocel.dvouúrov.křížový rošt,2x RBI 12,5 </t>
  </si>
  <si>
    <t>417321315R00</t>
  </si>
  <si>
    <t xml:space="preserve">Ztužující pásy a věnce z betonu železového C 20/25 </t>
  </si>
  <si>
    <t>pozednicové věnce</t>
  </si>
  <si>
    <t>417351111R00</t>
  </si>
  <si>
    <t xml:space="preserve">Bednění ztužujících věnců, obě strany - zřízení </t>
  </si>
  <si>
    <t>417351113R00</t>
  </si>
  <si>
    <t xml:space="preserve">Bednění ztužujících věnců, obě strany - odstranění </t>
  </si>
  <si>
    <t>417361821R00</t>
  </si>
  <si>
    <t xml:space="preserve">Výztuž ztužujících pásů a věnců z oceli 10505 </t>
  </si>
  <si>
    <t>uvažováno s množstvím 80 kg/m3 betonu</t>
  </si>
  <si>
    <t>430320100RAA</t>
  </si>
  <si>
    <t>Schodiště ze železobetonu přímočaré</t>
  </si>
  <si>
    <t>m DVČ</t>
  </si>
  <si>
    <t>Měrnou jednotkou je metr délky výstupní čáry (mDVČ).</t>
  </si>
  <si>
    <t>5</t>
  </si>
  <si>
    <t>Komunikace</t>
  </si>
  <si>
    <t>591050020RAB</t>
  </si>
  <si>
    <t>Komunikace z dlažby zámkové, podklad štěrkopísek dlažba červená tloušťka 8 cm</t>
  </si>
  <si>
    <t>včetně zemních prací, podkladních vrstev dle skladby</t>
  </si>
  <si>
    <t>včetně dodávky dlažby</t>
  </si>
  <si>
    <t>591100000RAY</t>
  </si>
  <si>
    <t xml:space="preserve">Chodník z dlažby, renovované plochy </t>
  </si>
  <si>
    <t>61</t>
  </si>
  <si>
    <t>Upravy povrchů vnitřní</t>
  </si>
  <si>
    <t>602012161RT1</t>
  </si>
  <si>
    <t>Omítka vápenosádrová Hasit 150 ručně tloušťka vrstvy 15 mm</t>
  </si>
  <si>
    <t>610991111R00</t>
  </si>
  <si>
    <t xml:space="preserve">Zakrývání výplní vnitřních otvorů </t>
  </si>
  <si>
    <t>612423521R00</t>
  </si>
  <si>
    <t xml:space="preserve">Omítka rýh stěn MV o šířce do 15 cm, hladká </t>
  </si>
  <si>
    <t>odhad - po vybouraných instalacích</t>
  </si>
  <si>
    <t>612423621R00</t>
  </si>
  <si>
    <t xml:space="preserve">Omítka rýh stěn MV o šířce do 30 cm, hladká </t>
  </si>
  <si>
    <t>612473181R00</t>
  </si>
  <si>
    <t xml:space="preserve">Omítka vnitřního zdiva ze suché směsi, hladká </t>
  </si>
  <si>
    <t>pod obklady na stávajícím zdivu</t>
  </si>
  <si>
    <t>612481113R00</t>
  </si>
  <si>
    <t xml:space="preserve">Potažení vnitř. stěn sklotex. pletivem s vypnutím </t>
  </si>
  <si>
    <t>odhad - bude účtováno jen v případě, že bude nutné provést tuto práci</t>
  </si>
  <si>
    <t>na styku dvou různých povrchů, prasklin, na zazdívkách rýh, prostupech atd</t>
  </si>
  <si>
    <t>62</t>
  </si>
  <si>
    <t>Úpravy povrchů vnější</t>
  </si>
  <si>
    <t>601011178R00</t>
  </si>
  <si>
    <t xml:space="preserve">Omítka stropů tenkovrstvá minerální barevná </t>
  </si>
  <si>
    <t>omítka nezateplených ploch - přesahu říms</t>
  </si>
  <si>
    <t>620991121R00</t>
  </si>
  <si>
    <t xml:space="preserve">Zakrývání výplní vnějších otvorů z lešení </t>
  </si>
  <si>
    <t>622311526T00</t>
  </si>
  <si>
    <t xml:space="preserve">Zateplovací systém Baumit, sokl, XPS tl. 180 mm </t>
  </si>
  <si>
    <t>622311563R00</t>
  </si>
  <si>
    <t xml:space="preserve">Zateplovací systém Baumit, parapet, XPS tl. 30 mm </t>
  </si>
  <si>
    <t>622311750RT6</t>
  </si>
  <si>
    <t>Baumit, povrchová úprava ostění KZS s min.vlnou s omítkou SilikatTop 3,2 kg/m2, lepidlo ProContact</t>
  </si>
  <si>
    <t>622311830RT6</t>
  </si>
  <si>
    <t>Zatepl.syst. Baumit, fasáda, miner.desky PV 60 mm s omítkou SilikatTop 3,2 kg/m2, lepidlo ProContact</t>
  </si>
  <si>
    <t>622311831RT6</t>
  </si>
  <si>
    <t>Zatepl.syst. Baumit, fasáda, miner.desky PV 80 mm s omítkou SilikatTop 3,2 kg/m2, lepidlo ProContact</t>
  </si>
  <si>
    <t>622311836RT6</t>
  </si>
  <si>
    <t>Zatepl.syst. Baumit, fasáda, miner.desky PV 180 mm s omítkou SilikatTop 3,2 kg/m2, lepidlo ProContact</t>
  </si>
  <si>
    <t>622311836RY6</t>
  </si>
  <si>
    <t>zateplení podhledu pavlače nad terasou a podhledů vystupujících částí fasády</t>
  </si>
  <si>
    <t>622311853RT6</t>
  </si>
  <si>
    <t>Zatepl.syst. Baumit, ostění, miner.desky PV 30 mm s omítkou SilikatTop 3,2 kg/m2, lepidlo ProContact</t>
  </si>
  <si>
    <t>622424421RXX</t>
  </si>
  <si>
    <t>Oprava vnějších omítek , čl. IV, do 40 % pod zateplení - pouze hrubou zatřenou omítkou</t>
  </si>
  <si>
    <t>622471317RU2</t>
  </si>
  <si>
    <t>Nátěr nebo nástřik stěn vnějších, složitost 1 - 2 hmota nátěrová Baumit SilikatColor</t>
  </si>
  <si>
    <t>přesah střechy pavlače - podbití z desek cetris</t>
  </si>
  <si>
    <t>622904112R00</t>
  </si>
  <si>
    <t xml:space="preserve">Očištění fasád tlakovou vodou složitost 1 - 2 </t>
  </si>
  <si>
    <t>627451611R00</t>
  </si>
  <si>
    <t xml:space="preserve">Oprava spárování cihelného zdiva stěn, pl. do 10% </t>
  </si>
  <si>
    <t>622319999</t>
  </si>
  <si>
    <t xml:space="preserve">Přípočet za členitost severní a jižní fasády </t>
  </si>
  <si>
    <t>přípočet za pracnost, většího množství rohových lišt</t>
  </si>
  <si>
    <t>63</t>
  </si>
  <si>
    <t>Podlahy a podlahové konstrukce</t>
  </si>
  <si>
    <t>631312511R00</t>
  </si>
  <si>
    <t xml:space="preserve">Mazanina betonová tl. 5 - 8 cm C 12/15 </t>
  </si>
  <si>
    <t>podkladní mazanina</t>
  </si>
  <si>
    <t>631315621R00</t>
  </si>
  <si>
    <t xml:space="preserve">Mazanina betonová tl. 12 - 24 cm C 20/25 </t>
  </si>
  <si>
    <t>podkladní beton vyztužený (základová deska)</t>
  </si>
  <si>
    <t>631315811R00</t>
  </si>
  <si>
    <t xml:space="preserve">Mazanina betonová tl. 12 - 24 cm C 30/37 </t>
  </si>
  <si>
    <t>venkovní rampa a terasa</t>
  </si>
  <si>
    <t>631319155R00</t>
  </si>
  <si>
    <t xml:space="preserve">Příplatek za přehlaz. mazanin pod povlaky tl. 24cm </t>
  </si>
  <si>
    <t>631319175R00</t>
  </si>
  <si>
    <t xml:space="preserve">Příplatek za stržení povrchu mazaniny tl. 24 cm </t>
  </si>
  <si>
    <t>631361921RT4</t>
  </si>
  <si>
    <t>Výztuž mazanin svařovanou sítí průměr drátu  6,0, oka 100/100 mm</t>
  </si>
  <si>
    <t>632411164T00</t>
  </si>
  <si>
    <t>Potěr ze SMS Cemix, ruční zpracování, tl. 64 mm samonivelační anhydritový potěr 20 Cemix 110</t>
  </si>
  <si>
    <t>v tl. je započítán i potěr se vrstvě s trubním systémem podlahového vytápění</t>
  </si>
  <si>
    <t>639571210R00</t>
  </si>
  <si>
    <t>Okapový chodník podél budovy z kačírku tl. 100 mm OV/11</t>
  </si>
  <si>
    <t>639571311R00</t>
  </si>
  <si>
    <t>Okapový chodník - textilie proti prorůstání 45g/m2 OV/11</t>
  </si>
  <si>
    <t>64</t>
  </si>
  <si>
    <t>Výplně otvorů</t>
  </si>
  <si>
    <t>642942212R00</t>
  </si>
  <si>
    <t xml:space="preserve">Osazení zárubně do sádrokarton. příčky tl. 100 mm </t>
  </si>
  <si>
    <t>642942214R00</t>
  </si>
  <si>
    <t xml:space="preserve">Osazení zárubně do sádrokarton. příčky tl. 150 mm </t>
  </si>
  <si>
    <t>642942218T00</t>
  </si>
  <si>
    <t xml:space="preserve">Osazení zárubně do sádrokarton. příčky tl. 250 mm </t>
  </si>
  <si>
    <t>642944121R00</t>
  </si>
  <si>
    <t xml:space="preserve">Osazení ocelových zárubní dodatečně do 2,5 m2 </t>
  </si>
  <si>
    <t>553310021</t>
  </si>
  <si>
    <t>Zárubeň ocelová HSE "LZ" 100, 700x1970 L, P</t>
  </si>
  <si>
    <t>553310022</t>
  </si>
  <si>
    <t>Zárubeň ocelová HSE "LZ" 100, 800x1970 L, P</t>
  </si>
  <si>
    <t>553310042</t>
  </si>
  <si>
    <t>Zárubeň ocelová HSE "LZ" 150, 800x1970 L, P</t>
  </si>
  <si>
    <t>553310082</t>
  </si>
  <si>
    <t>Zárubeň ocelová HSE "LZ" 250, 800x1970 L, P</t>
  </si>
  <si>
    <t>553310213</t>
  </si>
  <si>
    <t>Zárubeň ocelová HSE "DZ" 250, 900x1970 L, P</t>
  </si>
  <si>
    <t>8</t>
  </si>
  <si>
    <t>Trubní vedení</t>
  </si>
  <si>
    <t>80000</t>
  </si>
  <si>
    <t>D + M venkovních trubních rozvodů splašková a dešťová kanalizace, vodovod, vsak</t>
  </si>
  <si>
    <t>894215112R00</t>
  </si>
  <si>
    <t xml:space="preserve">Šachtice.domovní.kanalizač.z betonu, do 5 m3 </t>
  </si>
  <si>
    <t>se stropem z desek PZD nebo monolitickým a cementovým krycím potěrem ve spádu, s dodáním a osazením litinových stupadel</t>
  </si>
  <si>
    <t>9</t>
  </si>
  <si>
    <t>Ostatní konstrukce, bourání</t>
  </si>
  <si>
    <t>R - TAB - 01</t>
  </si>
  <si>
    <t>D + M fotoluminiscenčních tabulek směr úniku (šipka) vlevo</t>
  </si>
  <si>
    <t>R - TAB - 02</t>
  </si>
  <si>
    <t>D + M fotoluminiscenčních tabulek směr úniku (šipka) vpravo</t>
  </si>
  <si>
    <t>R - TAB - 03</t>
  </si>
  <si>
    <t>D + M fotoluminiscenčních tabulek únikový východ nad dveře</t>
  </si>
  <si>
    <t>R - TAB - 04</t>
  </si>
  <si>
    <t>D + M fotoluminiscenčních tabulek hydrant</t>
  </si>
  <si>
    <t>R - TAB - 05</t>
  </si>
  <si>
    <t>D + M fotoluminiscenčních tabulek ohlašovna požáru</t>
  </si>
  <si>
    <t>R - TAB - 06</t>
  </si>
  <si>
    <t>D + M fotoluminiscenčních tabulek tento výtah neslouží k evakuaci osob</t>
  </si>
  <si>
    <t>R - TAB - 07</t>
  </si>
  <si>
    <t>D + M výstražné tabulky pozor elektrické zařízení</t>
  </si>
  <si>
    <t>R - TAB - 08</t>
  </si>
  <si>
    <t>D + M zákazové tabulky zákaz kouření v celém objektu</t>
  </si>
  <si>
    <t>R - TAB - 09</t>
  </si>
  <si>
    <t>D + M zákazové tabulky nehas vodou ani pěnovými přístroji</t>
  </si>
  <si>
    <t>R - TAB - 10</t>
  </si>
  <si>
    <t xml:space="preserve">D + M nosiče pro požární poplachové směrnice </t>
  </si>
  <si>
    <t>R - TAB - 11</t>
  </si>
  <si>
    <t xml:space="preserve">D + M nosiče pro požární řád </t>
  </si>
  <si>
    <t>R - TAB - 12</t>
  </si>
  <si>
    <t>D + M jiných tabulek - hlavní vypínače a pod. TOTALSTOP</t>
  </si>
  <si>
    <t>R - TAB - 13</t>
  </si>
  <si>
    <t>D + M jiných tabulek - hlavní vypínače a pod. STOP</t>
  </si>
  <si>
    <t>R - TAB - 14</t>
  </si>
  <si>
    <t>D + M jiných tabulek - hlavní vypínače a pod. hlavní jistič</t>
  </si>
  <si>
    <t>R - TAB - 15</t>
  </si>
  <si>
    <t>D + M jiných tabulek - hlavní vypínače a pod. hlavní vypínač výtahu</t>
  </si>
  <si>
    <t>R - TAB - 16</t>
  </si>
  <si>
    <t>D + M jiných tabulek - hlavní vypínače a pod. stanice první pomoci</t>
  </si>
  <si>
    <t>R - TAB - 17</t>
  </si>
  <si>
    <t>D + M jiných tabulek - hlavní vypínače a pod. hlavní uzávěr studené vody</t>
  </si>
  <si>
    <t>R - TAB - 18</t>
  </si>
  <si>
    <t>D + M jiných tabulek - hlavní vypínače a pod. hlavní uzávěr teplé vody</t>
  </si>
  <si>
    <t>R - TAB - 19</t>
  </si>
  <si>
    <t>D + M jiných tabulek - hlavní vypínače a pod. hlavní uzávěr vody</t>
  </si>
  <si>
    <t>R - TAB - 20</t>
  </si>
  <si>
    <t>D + M jiných tabulek - hlavní vypínače a pod. hlavní uzávěr topení</t>
  </si>
  <si>
    <t>R - TAB - 21</t>
  </si>
  <si>
    <t>D + M jiných tabulek - hlavní vypínače a pod. v případě požáru rozbij sklo a stiskni tlačítko</t>
  </si>
  <si>
    <t>R - TAB - 22</t>
  </si>
  <si>
    <t>D + M jiných tabulek - hlavní vypínače a pod. spouštění požárního větrání</t>
  </si>
  <si>
    <t>R . INF-01</t>
  </si>
  <si>
    <t>D + M inf. systému - cedule s označením pavilonu rozměr cca 1000 x 1000 mm</t>
  </si>
  <si>
    <t>Cedule s označením pavilonu; vyvěšeno při vstupu do objektu</t>
  </si>
  <si>
    <t xml:space="preserve">Pozn.: Informační systém musí být schválen před zhotovením investiorem! Vyvzorkovat - bude předloženo ke schválení. </t>
  </si>
  <si>
    <t>R . INF-02</t>
  </si>
  <si>
    <t>D + M inf. systému - označení oddělení rozměr cca 500 x 500 mm</t>
  </si>
  <si>
    <t>Cedule s označením /  názvem oddělení - před vstupem do oddělení - hlavní vstup</t>
  </si>
  <si>
    <t>R . INF-03</t>
  </si>
  <si>
    <t>D + M inf. systému - označení místností rozměr cca 200 x 300 mm</t>
  </si>
  <si>
    <t>Variabilní cedule s číslem místnosti + název m., možnost zavešení jmenovky, příp. jiných informací  - umístění u vstupu do jednotlivých místností</t>
  </si>
  <si>
    <t>R . INF-04</t>
  </si>
  <si>
    <t xml:space="preserve">D + M inf. systému - označení sociálních místností </t>
  </si>
  <si>
    <t>Cedule s označením WC (muži, ženy, personál )</t>
  </si>
  <si>
    <t>R . INF-05</t>
  </si>
  <si>
    <t>D + M inf. systému - informační cedule rozměr cca 500 x 500 mm</t>
  </si>
  <si>
    <t>pokyny, zásady, důležitá upozornění atp.</t>
  </si>
  <si>
    <t>R . INF-06</t>
  </si>
  <si>
    <t>D + M inf. systému - označení podlaží rozměr cca 250 x 250 mm</t>
  </si>
  <si>
    <t>R . INF-07</t>
  </si>
  <si>
    <t>D + M inf. systému - označení recepce rozměr cca 100 x 500 mm</t>
  </si>
  <si>
    <t>R . INF-08</t>
  </si>
  <si>
    <t>D + M inf. systému - venkovní ozn. tech. místnosti rozměr cca 200 x 250 mm</t>
  </si>
  <si>
    <t>R . INF-09</t>
  </si>
  <si>
    <t>D + M inf. systému - venkovní označení dílen rozměr cca 300 x 300 mm</t>
  </si>
  <si>
    <t>R . INF-10</t>
  </si>
  <si>
    <t>D + M inf. systému - venkovní ozn. poh. terapie rozměr cca 300 x 300 mm</t>
  </si>
  <si>
    <t>91</t>
  </si>
  <si>
    <t>Doplňující práce na komunikaci</t>
  </si>
  <si>
    <t>916561111R00</t>
  </si>
  <si>
    <t>Osazení záhon.obrubníků do lože z C 12/15 s opěrou OV/11</t>
  </si>
  <si>
    <t>59217465</t>
  </si>
  <si>
    <t>Obrubník parkový GRANITOID ABO 100/8/25 II nat OV/11</t>
  </si>
  <si>
    <t>94</t>
  </si>
  <si>
    <t>Lešení a stavební výtahy</t>
  </si>
  <si>
    <t>941941041R00</t>
  </si>
  <si>
    <t xml:space="preserve">Montáž lešení leh.řad.s podlahami,š.1,2 m, H 10 m </t>
  </si>
  <si>
    <t>941941291R00</t>
  </si>
  <si>
    <t xml:space="preserve">Příplatek za každý měsíc použití lešení k pol.1041 </t>
  </si>
  <si>
    <t>předpokládaná doba 5 měsíců</t>
  </si>
  <si>
    <t>941941841R00</t>
  </si>
  <si>
    <t xml:space="preserve">Demontáž lešení leh.řad.s podlahami,š.1,2 m,H 10 m </t>
  </si>
  <si>
    <t>941955001R00</t>
  </si>
  <si>
    <t xml:space="preserve">Lešení lehké pomocné, výška podlahy do 1,2 m </t>
  </si>
  <si>
    <t>941955002R00</t>
  </si>
  <si>
    <t xml:space="preserve">Lešení lehké pomocné, výška podlahy do 1,9 m </t>
  </si>
  <si>
    <t>941955003R00</t>
  </si>
  <si>
    <t xml:space="preserve">Lešení lehké pomocné, výška podlahy do 2,5 m </t>
  </si>
  <si>
    <t>941955102R00</t>
  </si>
  <si>
    <t xml:space="preserve">Lešení lehké pomocné,schodiště, H podlahy do 3,5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</si>
  <si>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</si>
  <si>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</si>
  <si>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</si>
  <si>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</si>
  <si>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</si>
  <si>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</si>
  <si>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95</t>
  </si>
  <si>
    <t>Dokončovací konstrukce na pozemních stavbách</t>
  </si>
  <si>
    <t>952901110R00</t>
  </si>
  <si>
    <t xml:space="preserve">Čištění mytím vnějších ploch oken a dveří </t>
  </si>
  <si>
    <t>952901111R00</t>
  </si>
  <si>
    <t xml:space="preserve">Vyčištění budov o výšce podlaží do 4 m </t>
  </si>
  <si>
    <t>953941210R00</t>
  </si>
  <si>
    <t>Osazení kovových poklopů s rámy plochy do 1 m2 ZA/07</t>
  </si>
  <si>
    <t>953941331R00</t>
  </si>
  <si>
    <t xml:space="preserve">Osazení železných rohoží s rámy o ploše nad 1 m2 </t>
  </si>
  <si>
    <t>953942121R00</t>
  </si>
  <si>
    <t xml:space="preserve">Osazení ochranných úhelníků </t>
  </si>
  <si>
    <t>950900011</t>
  </si>
  <si>
    <t xml:space="preserve">Montáž přenosných hasících přístrojů </t>
  </si>
  <si>
    <t>Hasicí přístroj bude umístěn na dobře viditelném a trvale přístupném místě, rukojeť přístroje má být ve výšce 1500 mm nad podlahou</t>
  </si>
  <si>
    <t>44984124</t>
  </si>
  <si>
    <t>Přístroj hasící práškový PG 6 PDC OV/4</t>
  </si>
  <si>
    <t>44984142</t>
  </si>
  <si>
    <t>Přístroj hasicí sněhový S5 KTe minimální hasicí účinek 55B, C, OV/5</t>
  </si>
  <si>
    <t>55340029</t>
  </si>
  <si>
    <t>Poklop Aludeck AD 69   715x1015x75 mm ZA/07</t>
  </si>
  <si>
    <t>55340033</t>
  </si>
  <si>
    <t>Poklop Aludeck AD 81   915x1115x75 mm ZA/08</t>
  </si>
  <si>
    <t>55381106.A</t>
  </si>
  <si>
    <t>Škrabák ocelový samonosný</t>
  </si>
  <si>
    <t>59760350.A</t>
  </si>
  <si>
    <t>Profil ochranný na nároží - nerez 40 x 40 mm</t>
  </si>
  <si>
    <t>Ochranný profil z kartáčované nerez oceli k ochraně a vzhlednému ukončení nároží</t>
  </si>
  <si>
    <t>Zejména vhodný do prostor se silnou provozní zátěží - kuchyně, sanitární prostory, nemocnice apod.</t>
  </si>
  <si>
    <t>Délka: 2,5 m</t>
  </si>
  <si>
    <t>96</t>
  </si>
  <si>
    <t>Bourání konstrukcí</t>
  </si>
  <si>
    <t>962031133R00</t>
  </si>
  <si>
    <t xml:space="preserve">Bourání příček cihelných tl. 15 cm </t>
  </si>
  <si>
    <t>962032231R00</t>
  </si>
  <si>
    <t xml:space="preserve">Bourání zdiva z cihel pálených na MVC </t>
  </si>
  <si>
    <t>962032241R00</t>
  </si>
  <si>
    <t>Bourání zdiva z cihel pálených na MC pozn.7</t>
  </si>
  <si>
    <t>odhad</t>
  </si>
  <si>
    <t>962081141R00</t>
  </si>
  <si>
    <t>Bourání příček ze skleněných tvárnic tl. 15 cm pozn.6</t>
  </si>
  <si>
    <t>963011512R00</t>
  </si>
  <si>
    <t>Bourání stropů z tvárnic tl.15 cm, nosníky ocelové pozn.3</t>
  </si>
  <si>
    <t>965042141RT1</t>
  </si>
  <si>
    <t>Bourání mazanin betonových tl. 10 cm, nad 4 m2 ručně tl. mazaniny 5 - 8 cm, pozn.3</t>
  </si>
  <si>
    <t>965042241RT1</t>
  </si>
  <si>
    <t>Bourání mazanin betonových tl. nad 10 cm, nad 4 m2 ručně tl. mazaniny 10 - 15 cm, pozn.7</t>
  </si>
  <si>
    <t>965043441RT5</t>
  </si>
  <si>
    <t>Bourání podkladů bet., potěr tl. 15 cm, nad 4 m2 sbíječka mazanina tl. 15 - 20 cm s potěrem, pozn.4</t>
  </si>
  <si>
    <t>968071136R00</t>
  </si>
  <si>
    <t>Vyvěšení, zavěšení kovových křídel vrat do 4 m2 pozn.5</t>
  </si>
  <si>
    <t>968072558R00</t>
  </si>
  <si>
    <t>Vybourání kovových vrat plochy do 5 m2 pozn.5</t>
  </si>
  <si>
    <t>968072559R00</t>
  </si>
  <si>
    <t>Vybourání kovových vrat plochy nad 5 m2 pozn.5</t>
  </si>
  <si>
    <t>97</t>
  </si>
  <si>
    <t>Prorážení otvorů</t>
  </si>
  <si>
    <t>971033361R00</t>
  </si>
  <si>
    <t>Vybourání otv. zeď cihel. pl.0,09 m2, tl.60cm, MVC pozn.13</t>
  </si>
  <si>
    <t>973031151R00</t>
  </si>
  <si>
    <t xml:space="preserve">Vysekání výklenků zeď cihel. MVC, pl. nad 0,25 m2 </t>
  </si>
  <si>
    <t>kapsy pro uložení stropní desky</t>
  </si>
  <si>
    <t>973031824R00</t>
  </si>
  <si>
    <t xml:space="preserve">Vysekání kapes pro zavázání zdí tl. 30 cm </t>
  </si>
  <si>
    <t>974031666R00</t>
  </si>
  <si>
    <t xml:space="preserve">Vysekání rýh zeď cihelná vtah. nosníků 15 x 25 cm </t>
  </si>
  <si>
    <t>978013191R00</t>
  </si>
  <si>
    <t xml:space="preserve">Otlučení omítek vnitřních stěn v rozsahu do 100 % </t>
  </si>
  <si>
    <t>978015251R00</t>
  </si>
  <si>
    <t xml:space="preserve">Otlučení omítek vnějších MVC v složit.1-4 do 40 % </t>
  </si>
  <si>
    <t>978023411R00</t>
  </si>
  <si>
    <t xml:space="preserve">Vysekání a úprava spár zdiva cihelného mimo komín. </t>
  </si>
  <si>
    <t>porušené ložné spáry stávajícího zdiva - odhad</t>
  </si>
  <si>
    <t>99</t>
  </si>
  <si>
    <t>Staveništní přesun hmot</t>
  </si>
  <si>
    <t>999281108R00</t>
  </si>
  <si>
    <t xml:space="preserve">Přesun hmot pro opravy a údržbu do výšky 12 m </t>
  </si>
  <si>
    <t>711</t>
  </si>
  <si>
    <t>Izolace proti vodě</t>
  </si>
  <si>
    <t>711111001RZ1</t>
  </si>
  <si>
    <t>Izolace proti vlhkosti vodor. nátěr ALP za studena 1x nátěr - včetně dodávky penetračního laku ALP</t>
  </si>
  <si>
    <t>711141559RT2</t>
  </si>
  <si>
    <t>Izolace proti vlhk. vodorovná pásy přitavením 2 vrstvy - materiál ve specifikaci</t>
  </si>
  <si>
    <t>711212001RX1</t>
  </si>
  <si>
    <t>Nátěr hydroizolační těsnicí hmotou Saniflex (fa Schömburg) 3 kg/m2 proti vlhkosti</t>
  </si>
  <si>
    <t>pouze v mokrých provozech</t>
  </si>
  <si>
    <t>711212601RT1</t>
  </si>
  <si>
    <t>Těsnicí pás do spoje podlaha - stěna Aso Dichtband-2000-S š. 120 mm (fa Schomburg)</t>
  </si>
  <si>
    <t>711212602RT1</t>
  </si>
  <si>
    <t>Těsnicí roh vnější, vnitřní do spoje podlaha-stěna ASO Dichtband-2000-Ecken vnější, vnitřní roh</t>
  </si>
  <si>
    <t>62852251</t>
  </si>
  <si>
    <t>Pás modifikovaný asfalt Elastek 40 special mineral</t>
  </si>
  <si>
    <t>62852265</t>
  </si>
  <si>
    <t>Pás modifikovaný asfalt Glastek 40 special mineral</t>
  </si>
  <si>
    <t>998711201R00</t>
  </si>
  <si>
    <t xml:space="preserve">Přesun hmot pro izolace proti vodě, výšky do 6 m </t>
  </si>
  <si>
    <t>713</t>
  </si>
  <si>
    <t>Izolace tepelné</t>
  </si>
  <si>
    <t>713111130RV8</t>
  </si>
  <si>
    <t>Izolace tepelné stropů, vložené mezi krokve 2 vrstvy - včetně dodávky Orsil Orsik 160+60 mm</t>
  </si>
  <si>
    <t>izalace nezapočítaná ve výměrách šikmých podhledů ze SDK</t>
  </si>
  <si>
    <t>nad římsami, zdmi, pozednicemi, příčkami</t>
  </si>
  <si>
    <t>713121111RT1</t>
  </si>
  <si>
    <t>Izolace tepelná podlah na sucho, jednovrstvá materiál ve specifikaci</t>
  </si>
  <si>
    <t>zde je pouze tepelná izolace podlah v 1. NP</t>
  </si>
  <si>
    <t>tepelná izolace ze systémových desek pro podlahové vytápění včetně okrajových dilatačních pásků je obsažena v rozpočtu / výkazu ÚT</t>
  </si>
  <si>
    <t>713191100RT9</t>
  </si>
  <si>
    <t>Položení separační fólie včetně dodávky fólie PE</t>
  </si>
  <si>
    <t>713191221R00</t>
  </si>
  <si>
    <t xml:space="preserve">Dilatační pásek podél stěn výšky 100 mm vč.dodávky </t>
  </si>
  <si>
    <t>28375766.A</t>
  </si>
  <si>
    <t>Deska polystyrén samozhášivý EPS 100 S</t>
  </si>
  <si>
    <t>998713201R00</t>
  </si>
  <si>
    <t xml:space="preserve">Přesun hmot pro izolace tepelné, výšky do 6 m </t>
  </si>
  <si>
    <t>720</t>
  </si>
  <si>
    <t>Zdravotechnická instalace</t>
  </si>
  <si>
    <t>720-0001</t>
  </si>
  <si>
    <t>D + M ZTI viz samostatný rozpočet / výkaz</t>
  </si>
  <si>
    <t>kompletní dodávka včetně zařizovacích předmětů, izolací</t>
  </si>
  <si>
    <t>včetně zemních prací pro ležatou kanalizaci</t>
  </si>
  <si>
    <t>909      R00</t>
  </si>
  <si>
    <t xml:space="preserve">Hzs-nezmeritelne stavebni prace </t>
  </si>
  <si>
    <t>h</t>
  </si>
  <si>
    <t>přípomoci stavby pro montáže ZTI</t>
  </si>
  <si>
    <t>725</t>
  </si>
  <si>
    <t>Zařizovací předměty</t>
  </si>
  <si>
    <t>725989101R00</t>
  </si>
  <si>
    <t>Montáž dvířek kovových i z PH ZA/02</t>
  </si>
  <si>
    <t>55347630</t>
  </si>
  <si>
    <t>Dvířka revizní se zámkem nerez 150x150 mm ZA/02</t>
  </si>
  <si>
    <t>998725201R00</t>
  </si>
  <si>
    <t xml:space="preserve">Přesun hmot pro zařizovací předměty, výšky do 6 m </t>
  </si>
  <si>
    <t>730</t>
  </si>
  <si>
    <t>Ústřední vytápění</t>
  </si>
  <si>
    <t>730-0001</t>
  </si>
  <si>
    <t>D + M ústředního topení viz samostatný rozpočet / výkaz</t>
  </si>
  <si>
    <t>včetně zemních prací, tepelných izolací, požárních ucpávek</t>
  </si>
  <si>
    <t>Přípomoci pro montáž ÚT</t>
  </si>
  <si>
    <t>762</t>
  </si>
  <si>
    <t>Konstrukce tesařské</t>
  </si>
  <si>
    <t>762332120R00</t>
  </si>
  <si>
    <t xml:space="preserve">Montáž vázaných krovů pravidelných do 224 cm2 </t>
  </si>
  <si>
    <t>762332130R00</t>
  </si>
  <si>
    <t xml:space="preserve">Montáž vázaných krovů pravidelných do 288 cm2 </t>
  </si>
  <si>
    <t>762341210RT2</t>
  </si>
  <si>
    <t>Montáž bednění střech rovných, prkna hrubá na sraz včetně dodávky řeziva, prkna tl. 24 mm</t>
  </si>
  <si>
    <t>762342203RT4</t>
  </si>
  <si>
    <t>Montáž laťování střech, vzdálenost latí 22 - 36 cm včetně dodávky řeziva, latě 4/6 cm</t>
  </si>
  <si>
    <t>762342204RT4</t>
  </si>
  <si>
    <t>Montáž laťování střech, svislé, vzdálenost 100 cm včetně dodávky řeziva, latě 4/6 cm</t>
  </si>
  <si>
    <t>762395000R00</t>
  </si>
  <si>
    <t xml:space="preserve">Spojovací a ochranné prostředky pro střechy </t>
  </si>
  <si>
    <t>762421120RT2</t>
  </si>
  <si>
    <t>Montáž obložení stropů lignátem tl. do 8 mm včetně dodávky, deska Cetris tl. 8 mm</t>
  </si>
  <si>
    <t>přesahy střechy pavlače</t>
  </si>
  <si>
    <t>762900030RAA</t>
  </si>
  <si>
    <t>Demontáž dřevěného krovu bez bednění</t>
  </si>
  <si>
    <t>Měrnou jednotkou je metr čtvereční půdorysné plochy krovu.</t>
  </si>
  <si>
    <t>60596002</t>
  </si>
  <si>
    <t>Řezivo - fošny, hranoly</t>
  </si>
  <si>
    <t>998762202R00</t>
  </si>
  <si>
    <t xml:space="preserve">Přesun hmot pro tesařské konstrukce, výšky do 12 m </t>
  </si>
  <si>
    <t>764</t>
  </si>
  <si>
    <t>Konstrukce klempířské</t>
  </si>
  <si>
    <t>764218112T00</t>
  </si>
  <si>
    <t>Strukturní dělicí vrstva fólie podstřešní paropropustná Delta Trela</t>
  </si>
  <si>
    <t>764311244RY0</t>
  </si>
  <si>
    <t xml:space="preserve">Krytina hladká ALUZINK do 30° </t>
  </si>
  <si>
    <t>764352305R00</t>
  </si>
  <si>
    <t>Žlaby z Al plechu podokapní půlkruhové,rš 330 mm KL03, KL06</t>
  </si>
  <si>
    <t>764352351R00</t>
  </si>
  <si>
    <t>Žlaby z Al plechu zaatikové,rš 1450 mm KL04</t>
  </si>
  <si>
    <t>764352811R00</t>
  </si>
  <si>
    <t xml:space="preserve">Demontáž žlabů půlkruh. rovných, rš 330 mm, do 45° </t>
  </si>
  <si>
    <t>764410380RC1</t>
  </si>
  <si>
    <t>Oplechování parapetů včetně rohů Al obloukové, r. š. cca 550 mm, KL01, KL08</t>
  </si>
  <si>
    <t>764410430R00</t>
  </si>
  <si>
    <t>Oplechování parapetů z Al tl. 0,63 mm, rš 200 mm KL02</t>
  </si>
  <si>
    <t>764421320R00</t>
  </si>
  <si>
    <t>Oplechování říms z Al plechu, rš 150 mm KL05</t>
  </si>
  <si>
    <t>764451804R00</t>
  </si>
  <si>
    <t xml:space="preserve">Demontáž odpadních trub čtvercových o str.do 150mm </t>
  </si>
  <si>
    <t>764454391RT1</t>
  </si>
  <si>
    <t>Odpadní trouby z Al plechu, kruhové, D 100 mm KL07, KL08</t>
  </si>
  <si>
    <t>998764201R00</t>
  </si>
  <si>
    <t xml:space="preserve">Přesun hmot pro klempířské konstr., výšky do 6 m </t>
  </si>
  <si>
    <t>765</t>
  </si>
  <si>
    <t>Krytiny tvrdé</t>
  </si>
  <si>
    <t>765313123RS1</t>
  </si>
  <si>
    <t>Krytina Francouzská 12 střech ostatních z tašek režných</t>
  </si>
  <si>
    <t>765313132RS1</t>
  </si>
  <si>
    <t>Hřeben z hřebenáčů č.2 na větrací pás Top Roll z hřebenáčů režných</t>
  </si>
  <si>
    <t>765313142RS1</t>
  </si>
  <si>
    <t>Nároží z hřebenáčů č.2 na větrací pás Top Roll z hřebenáčů režných</t>
  </si>
  <si>
    <t>765313175R00</t>
  </si>
  <si>
    <t>Hák protisněhový ZA/05</t>
  </si>
  <si>
    <t>765313181R00</t>
  </si>
  <si>
    <t xml:space="preserve">Přiřezání a uchycení tašek drážkových </t>
  </si>
  <si>
    <t>765313184RS1</t>
  </si>
  <si>
    <t>Taška prostupová + nástavec odvětrání kanalizace taška režná</t>
  </si>
  <si>
    <t>765313185RS1</t>
  </si>
  <si>
    <t>Taška prostupová + nástavec pro anténu taška režná</t>
  </si>
  <si>
    <t>765313186R00</t>
  </si>
  <si>
    <t xml:space="preserve">Mřížka ochranná větrací 100 cm univerzální </t>
  </si>
  <si>
    <t>765314174R00</t>
  </si>
  <si>
    <t>Kovová stoupací plošina délky 41 cm ZA/06</t>
  </si>
  <si>
    <t>Dodávka a montáž stoupací plošiny, stoupacích nosných tašek, držáku stoupací plošiny, laťování včetně spojovacích prostředků.</t>
  </si>
  <si>
    <t>765799313VN6</t>
  </si>
  <si>
    <t>Montáž fólie přibitím, přelepení spojů difúzní pojistná hydroizolace Delta Maxx</t>
  </si>
  <si>
    <t>765900010RAB</t>
  </si>
  <si>
    <t>Demontáž pálené krytiny drážková</t>
  </si>
  <si>
    <t>59244416</t>
  </si>
  <si>
    <t>Páska těsnicí DELTA NB 50</t>
  </si>
  <si>
    <t>bm</t>
  </si>
  <si>
    <t>59660183.A</t>
  </si>
  <si>
    <t>Hřebenáč rozdělovací valbový k č. 5 režný</t>
  </si>
  <si>
    <t>998765202R00</t>
  </si>
  <si>
    <t xml:space="preserve">Přesun hmot pro krytiny tvrdé, výšky do 12 m </t>
  </si>
  <si>
    <t>766</t>
  </si>
  <si>
    <t>Konstrukce truhlářské</t>
  </si>
  <si>
    <t>76600.GZ</t>
  </si>
  <si>
    <t xml:space="preserve">D + M generálního klíče </t>
  </si>
  <si>
    <t>dodávka zámkových vložek v systému generálního klíče - po dohodě s investorem</t>
  </si>
  <si>
    <t>Ke vstupním dveřím do objektu O bude generální klíč (stupeň bezpečnostiBT3) v počtu 10 ks.</t>
  </si>
  <si>
    <t>Ke dveřím v celém objektu O bude Centrální klíč (stupeň bezpečnosti BT2) v počtu 20 ks klíčů</t>
  </si>
  <si>
    <t>766492100R00</t>
  </si>
  <si>
    <t xml:space="preserve">Montáž obložení ostění </t>
  </si>
  <si>
    <t>766601213RT2</t>
  </si>
  <si>
    <t>Těsnění okenní spáry, ostění,PT-Z folie+PP-Z folie PP-Z folie šířky 100 mm ; PP- L folie šířky 100 mm</t>
  </si>
  <si>
    <t>systém Illbruck I3</t>
  </si>
  <si>
    <t>766601229RT2</t>
  </si>
  <si>
    <t>Těsnění oken.spáry,parapet,PT folie+PP folie+páska PT-L folie š.75 mm;PP-L folie š.100mm+páska tl.4mm</t>
  </si>
  <si>
    <t>766624042R00</t>
  </si>
  <si>
    <t xml:space="preserve">Montáž střešních oken rozměr 78/98 - 118 cm </t>
  </si>
  <si>
    <t>766624043R00</t>
  </si>
  <si>
    <t xml:space="preserve">Montáž střešních oken rozměr 78/140 - 160 cm </t>
  </si>
  <si>
    <t>766624047R00</t>
  </si>
  <si>
    <t xml:space="preserve">Montáž zateplovací sady pro střešní okna </t>
  </si>
  <si>
    <t>766624062R00</t>
  </si>
  <si>
    <t xml:space="preserve">Montáž předokenních rolet střešních oken </t>
  </si>
  <si>
    <t>766661112R00</t>
  </si>
  <si>
    <t xml:space="preserve">Montáž dveří do zárubně,otevíravých 1kř.do 0,8 m </t>
  </si>
  <si>
    <t>766661122R00</t>
  </si>
  <si>
    <t xml:space="preserve">Montáž dveří do zárubně,otevíravých 1kř.nad 0,8 m </t>
  </si>
  <si>
    <t>766661413R00</t>
  </si>
  <si>
    <t xml:space="preserve">Montáž dveří protipožár.1kř.do 80 cm, bez kukátka </t>
  </si>
  <si>
    <t>766661422R00</t>
  </si>
  <si>
    <t xml:space="preserve">Montáž dveří protipožárních 1kříd. nad 80 cm </t>
  </si>
  <si>
    <t>766669117R00</t>
  </si>
  <si>
    <t xml:space="preserve">Dokování samozavírače na ocelovou zárubeň </t>
  </si>
  <si>
    <t>766670021R00</t>
  </si>
  <si>
    <t xml:space="preserve">Montáž kliky a štítku </t>
  </si>
  <si>
    <t>včetně kování WC</t>
  </si>
  <si>
    <t>766670031T00</t>
  </si>
  <si>
    <t>Montáž doplňků dveří - zarážek podlahových nebo stěnových</t>
  </si>
  <si>
    <t>766694112R00</t>
  </si>
  <si>
    <t xml:space="preserve">Montáž parapetních desek š.do 30 cm,dl.do 160 cm </t>
  </si>
  <si>
    <t>766694122R00</t>
  </si>
  <si>
    <t xml:space="preserve">Montáž parapetních desek š.nad 30 cm,dl.do 160 cm </t>
  </si>
  <si>
    <t>766694123R00</t>
  </si>
  <si>
    <t xml:space="preserve">Montáž parapetních desek š.nad 30 cm,dl.do 260 cm </t>
  </si>
  <si>
    <t>766694124R00</t>
  </si>
  <si>
    <t xml:space="preserve">Montáž parapetních desek š.nad 30 cm,dl.nad 260 cm </t>
  </si>
  <si>
    <t>766211100R00</t>
  </si>
  <si>
    <t>Montáž setu pro pož. větrání střešních oken OK02, OK09</t>
  </si>
  <si>
    <t>449965024.C</t>
  </si>
  <si>
    <t>Set ke střešním oknům pro požární větrání včetně UPS a certifikátu</t>
  </si>
  <si>
    <t>5499996001</t>
  </si>
  <si>
    <t>Dveřní kování klika - klika, dělený štítek</t>
  </si>
  <si>
    <t>5499996002</t>
  </si>
  <si>
    <t>Dveřní kování WC klika - klika s WC sadou dělený štítek</t>
  </si>
  <si>
    <t>5499996032</t>
  </si>
  <si>
    <t>Zarážka dveří podlahová</t>
  </si>
  <si>
    <t>55440301</t>
  </si>
  <si>
    <t>Madlo nerez rovné 500 mm s krytkami R6650.44 DV03</t>
  </si>
  <si>
    <t>60780011</t>
  </si>
  <si>
    <t>Parapet interiér Postforming š. 200 mm s nosem</t>
  </si>
  <si>
    <t>60780013</t>
  </si>
  <si>
    <t>Parapet interiér Postforming š. 300 mm s nosem</t>
  </si>
  <si>
    <t>60780050</t>
  </si>
  <si>
    <t>Krytka boční pro Postforming šíře 200 mm</t>
  </si>
  <si>
    <t>6114020186.C</t>
  </si>
  <si>
    <t>Okno střešní Integra GGL 306621 M06   78 x 118 cm včetně oplechování, OK08</t>
  </si>
  <si>
    <t xml:space="preserve">Dálkově ovládaná okna se servomotorem. </t>
  </si>
  <si>
    <t>Okna vybavena dešťovým senzorem</t>
  </si>
  <si>
    <t>Oplechování oken - lakovaný hliník</t>
  </si>
  <si>
    <t xml:space="preserve">- napojeno na řídící set KFX 100 (set obsahující řídicí jednotku (včetně transformátoru) s integrovaným požárně poplachovým spínačem a ventilačním spínačem, samostatným požárně poplachovým spínačem (KFK 100) a kouřovým senzorem (KFA 100).) </t>
  </si>
  <si>
    <t>6114020187.C</t>
  </si>
  <si>
    <t>Okno střešní Integra GGL 306621 M08   78 x 140 cm včetně oplechování, OK09</t>
  </si>
  <si>
    <t>Okna vybavena venkovní roletou</t>
  </si>
  <si>
    <t>Izolační trojsklo - typ 66</t>
  </si>
  <si>
    <t>6114020408</t>
  </si>
  <si>
    <t>Okno střešní Integra GGU 006621 M10   78 x 160 cm OK06</t>
  </si>
  <si>
    <t>6114050058</t>
  </si>
  <si>
    <t>Okno střešní GGU 0066 M10 š. 78 x v. 160 cm Velux OK07</t>
  </si>
  <si>
    <t>611405905</t>
  </si>
  <si>
    <t>Sada zateplovací Velux BDX 2000 M06 78x118 cm</t>
  </si>
  <si>
    <t>611405906</t>
  </si>
  <si>
    <t>Sada zateplovací Velux BDX 2000 M08 78x140 cm</t>
  </si>
  <si>
    <t>611405907</t>
  </si>
  <si>
    <t>Sada zateplovací Velux BDX 2000 M10 78x160 cm</t>
  </si>
  <si>
    <t>611405992</t>
  </si>
  <si>
    <t>Ostění dřevotříska Velux LSC 2002 M06 78 x 118 cm</t>
  </si>
  <si>
    <t>611405993</t>
  </si>
  <si>
    <t>Ostění dřevotříska Velux LSC 2002 M08 78 x 140 cm</t>
  </si>
  <si>
    <t>611405994</t>
  </si>
  <si>
    <t>Ostění dřevotříska Velux LSC 2002 M10 78 x 160 cm</t>
  </si>
  <si>
    <t>54919013.CC</t>
  </si>
  <si>
    <t xml:space="preserve">Zavírač dveří lištový  se stavěčem </t>
  </si>
  <si>
    <t>61160162.C</t>
  </si>
  <si>
    <t>Dveře vnitřní hladké plné 1 kříd. 70x197 lak C DV04, DV10</t>
  </si>
  <si>
    <t>61160162.CC</t>
  </si>
  <si>
    <t>Dveře vnitřní hladké plné 1 kříd. 70x197 lak C zámek WC, DV05</t>
  </si>
  <si>
    <t>61160192.CC</t>
  </si>
  <si>
    <t>Dveře vnitřní hladké plné 1 kříd. 80x197 lak C DV07, DV09</t>
  </si>
  <si>
    <t>61160192.IN</t>
  </si>
  <si>
    <t>Dveře vnitřní hladké plné 1 kříd. 80x197 lak C DV02, DV03</t>
  </si>
  <si>
    <t>61160222.C</t>
  </si>
  <si>
    <t>Dveře vnitřní hladké plné 1 kříd. 90x197 lak C DV06</t>
  </si>
  <si>
    <t>61165312.F</t>
  </si>
  <si>
    <t>Dveře vnitřní protipožární 80x197 cm lak bílý EI30 DP3 + C, DV08</t>
  </si>
  <si>
    <t>61165316.F</t>
  </si>
  <si>
    <t>Dveře vnitřní protipožární 90x197 cm lak bílý EI30 DP3 + C, DV01</t>
  </si>
  <si>
    <t>61187554.C</t>
  </si>
  <si>
    <t xml:space="preserve">Deska parapetní dřevěná šířka 40 cm </t>
  </si>
  <si>
    <t>parapety z laťovky (segmentový parapet) tl. 30mm</t>
  </si>
  <si>
    <t>998766202R00</t>
  </si>
  <si>
    <t xml:space="preserve">Přesun hmot pro truhlářské konstr., výšky do 12 m </t>
  </si>
  <si>
    <t>767</t>
  </si>
  <si>
    <t>Konstrukce zámečnické</t>
  </si>
  <si>
    <t>767553.OK10</t>
  </si>
  <si>
    <t>D + M kovových dveří plné izolační, rozměr 1100 x 2050 mm, OK10</t>
  </si>
  <si>
    <t>767553.OK12</t>
  </si>
  <si>
    <t>D + M dřevohliníkového vnitřního okna EI30 DP3, rozměr cca 1500 x 1200 mm, OK16</t>
  </si>
  <si>
    <t>včetně řešení oboustranného parapetu zdi šířky cca 270 mm (s omítkou)</t>
  </si>
  <si>
    <t>767553.OK13</t>
  </si>
  <si>
    <t>D + M dřevohliníkových dveří s nadsvětlíkem EI30 DP3+C, prosklené, rozměr 2000 x 2500 mm, OK13</t>
  </si>
  <si>
    <t xml:space="preserve">Dvojsklem prosklené jednokřídlé dveře s výklopným nadsvětlíkem, s dvojicí vodorovných poutců a okopovým plechem (plná část cca350mm). </t>
  </si>
  <si>
    <t>Požadavek PBŘ EI30 DP3+C; dveře se samozavíračem</t>
  </si>
  <si>
    <t>767553.ZA</t>
  </si>
  <si>
    <t>D + M zábradlí a madel schodiště včetně zábradlí nad schody v 2. NP, ZA/09; ZA/10</t>
  </si>
  <si>
    <t>kompletní dodávka a montáž včetně dřevěného madla</t>
  </si>
  <si>
    <t>včetně povrchové úpravy</t>
  </si>
  <si>
    <t>včetně kotevního a spojovacího materiálu</t>
  </si>
  <si>
    <t>767553.ZA11</t>
  </si>
  <si>
    <t>D + M zábradlí terasy - ocel. konstrukce dřevěné výplně, madlo a opěradlo, ZA11</t>
  </si>
  <si>
    <t>Podrobnosti - viz tabulka zám.výrobků</t>
  </si>
  <si>
    <t>včetně uzavírací branky</t>
  </si>
  <si>
    <t>včetně povrchové úpravy, kotevního a spojovacího materiálu</t>
  </si>
  <si>
    <t>767995101R00</t>
  </si>
  <si>
    <t xml:space="preserve">Výroba a montáž kov. atypických konstr. do 5 kg </t>
  </si>
  <si>
    <t>767995102R00</t>
  </si>
  <si>
    <t xml:space="preserve">Výroba a montáž kov. atypických konstr. do 10 kg </t>
  </si>
  <si>
    <t>767995104R00</t>
  </si>
  <si>
    <t xml:space="preserve">Výroba a montáž kov. atypických konstr. do 50 kg </t>
  </si>
  <si>
    <t>767995105R00</t>
  </si>
  <si>
    <t xml:space="preserve">Výroba a montáž kov. atypických konstr. do 100 kg </t>
  </si>
  <si>
    <t>767995106R00</t>
  </si>
  <si>
    <t xml:space="preserve">Výroba a montáž kov. atypických konstr. do 250 kg </t>
  </si>
  <si>
    <t>55399992</t>
  </si>
  <si>
    <t>Ocelové výrobky do 10 kg</t>
  </si>
  <si>
    <t>drobné kovové prvky k ocel. konstrukcím krovu a pavlače - plechy, pásovina, kot. destičky atd. 5%</t>
  </si>
  <si>
    <t>55399993.A</t>
  </si>
  <si>
    <t>Ocelové prvky nad 10 kg OS, OP, OV, OZ</t>
  </si>
  <si>
    <t>998767201R00</t>
  </si>
  <si>
    <t xml:space="preserve">Přesun hmot pro zámečnické konstr., výšky do 6 m </t>
  </si>
  <si>
    <t>769</t>
  </si>
  <si>
    <t>Otvorové prvky z plastu</t>
  </si>
  <si>
    <t>769553.OK01</t>
  </si>
  <si>
    <t>D + M plastového okna rozměr cca 1500 x 2300 mm, OK01</t>
  </si>
  <si>
    <t>GENERÁLNÍ POZNÁMKA:</t>
  </si>
  <si>
    <t>součástí dodávky budou veškeré prvky k uzavírání, uzamykání, kování</t>
  </si>
  <si>
    <t>včetně upevňovacích a spojovacích prvků</t>
  </si>
  <si>
    <t>Zasklení bude izolačními trojskly</t>
  </si>
  <si>
    <t xml:space="preserve">Okna budou usazovány do šikmého ostění </t>
  </si>
  <si>
    <t>potřeba krycí lišty/rozšířené krajní profily</t>
  </si>
  <si>
    <t>(nebo zvláštní stavební úprava ostění - bude upřesněno s dodavatelem oken před výrobou)</t>
  </si>
  <si>
    <t>členění, otevírání - viz pohledy</t>
  </si>
  <si>
    <t>769553.OK02</t>
  </si>
  <si>
    <t>D + M plastového okna rozměr cca 2500 x 2300 mm, OK02</t>
  </si>
  <si>
    <t>769553.OK03</t>
  </si>
  <si>
    <t>D + M plastových dveří s nadsvětl. rozměr cca 2300 x 3350 mm, OK03</t>
  </si>
  <si>
    <t xml:space="preserve">Dveře budou usazovány do šikmého ostění </t>
  </si>
  <si>
    <t xml:space="preserve">Prosklené dveře dvoukřídlé, s dvojitým výklopným nadsvětlíkem. </t>
  </si>
  <si>
    <t xml:space="preserve">Dveře s dvojicí vodorovných poutců a v dolní části okopovým plechem (plná část cca350mm). </t>
  </si>
  <si>
    <t>Dveře vybaveny samozavíračem, stavěčem a zarážkou, hliníkový práh.</t>
  </si>
  <si>
    <t>769553.OK11</t>
  </si>
  <si>
    <t>D + M plastových dveří s nadsvětlíkem prosklené, rozměr 1100 x 2500 mm, OK11</t>
  </si>
  <si>
    <t>769553.OK12</t>
  </si>
  <si>
    <t>D + M plastových dveří s nadsvětlíkem prosklené, rozměr 2000 x 2600 mm, OK12</t>
  </si>
  <si>
    <t xml:space="preserve">Dvojsklem prosklené dvoukřídlé dveře s dvojitým výklopným nadsvětlíkem, s dvojicí vodorovných poutců a okopovým plechem (plná část cca350mm). </t>
  </si>
  <si>
    <t>769553.OK14</t>
  </si>
  <si>
    <t>D + M plastových oken rozměr cca 1600 x 1600 mm, OK14</t>
  </si>
  <si>
    <t>Dvoukřídlé otvíravé okno s jedním výklopným křídlem, s dvojicí vodorovných poutců.</t>
  </si>
  <si>
    <t>Zasklení dvojsklem</t>
  </si>
  <si>
    <t>769553.OK15</t>
  </si>
  <si>
    <t>D + M plastových oken rozměr cca 1500 x 1600 mm, OK15</t>
  </si>
  <si>
    <t>998769202T00</t>
  </si>
  <si>
    <t xml:space="preserve">Přesun hmot pro plastové výplně., výšky do 12 m </t>
  </si>
  <si>
    <t>771</t>
  </si>
  <si>
    <t>Podlahy z dlaždic a obklady</t>
  </si>
  <si>
    <t>771101121R00</t>
  </si>
  <si>
    <t xml:space="preserve">Provedení penetrace podkladu </t>
  </si>
  <si>
    <t>771120111R00</t>
  </si>
  <si>
    <t xml:space="preserve">Kladení dlaždic na stupnice do tmele, jedna řada </t>
  </si>
  <si>
    <t>771120211R00</t>
  </si>
  <si>
    <t xml:space="preserve">Kladení dlaždic na podstupnice do tmele, 1 řada </t>
  </si>
  <si>
    <t>771130211R00</t>
  </si>
  <si>
    <t xml:space="preserve">Obklad sokl. schodišť. stupňov., TM, v. do 100 mm </t>
  </si>
  <si>
    <t>771475014R00</t>
  </si>
  <si>
    <t xml:space="preserve">Obklad soklíků keram.rovných, tmel,výška 10 cm </t>
  </si>
  <si>
    <t>771575109R00</t>
  </si>
  <si>
    <t xml:space="preserve">Montáž podlah keram.,hladké, tmel, 30x30 cm </t>
  </si>
  <si>
    <t>771577133R00</t>
  </si>
  <si>
    <t xml:space="preserve">Lišta nerezová přechodová, stejná výška </t>
  </si>
  <si>
    <t>771578011RT1</t>
  </si>
  <si>
    <t>Spára podlaha - stěna, silikonem Escosil (Schomburg)</t>
  </si>
  <si>
    <t>styk dlažby s obkladem</t>
  </si>
  <si>
    <t>771579791R00</t>
  </si>
  <si>
    <t xml:space="preserve">Příplatek za plochu podlah keram. do 5 m2 jednotl. </t>
  </si>
  <si>
    <t>771579795R00</t>
  </si>
  <si>
    <t xml:space="preserve">Příplatek za spárování vodotěsnou hmotou - plošně </t>
  </si>
  <si>
    <t>24592192.C</t>
  </si>
  <si>
    <t>Nátěr penetrační dle použitého lepidla, cca 0,3 kg/m2</t>
  </si>
  <si>
    <t>585820103</t>
  </si>
  <si>
    <t>ARDEX X 77 S MICROTEC lepicí malta rychlá</t>
  </si>
  <si>
    <t>5858201560</t>
  </si>
  <si>
    <t>Rychlospárovací flexi hmota šedá á 5 kg</t>
  </si>
  <si>
    <t>597642031</t>
  </si>
  <si>
    <t>Dlažba dle výběru inv. protiskluz. 300x300x9 mm</t>
  </si>
  <si>
    <t>597642400</t>
  </si>
  <si>
    <t>Dlažba - matná schodovka 300x300x9 mm dle výběru investora</t>
  </si>
  <si>
    <t>stupnice</t>
  </si>
  <si>
    <t>597642410</t>
  </si>
  <si>
    <t>Dlažba - matná sokl 300x80x9 mm dle výběru investora</t>
  </si>
  <si>
    <t>998771201R00</t>
  </si>
  <si>
    <t xml:space="preserve">Přesun hmot pro podlahy z dlaždic, výšky do 6 m </t>
  </si>
  <si>
    <t>776</t>
  </si>
  <si>
    <t>Podlahy povlakové</t>
  </si>
  <si>
    <t>776101115R00</t>
  </si>
  <si>
    <t xml:space="preserve">Vyrovnání podkladů samonivelační hmotou </t>
  </si>
  <si>
    <t>776411000RT1</t>
  </si>
  <si>
    <t>Lepení podlahových soklíků pryžových pouze lepení - soklík ve specifikaci</t>
  </si>
  <si>
    <t>776431010R00</t>
  </si>
  <si>
    <t xml:space="preserve">Montáž podlahových soklíků z koberc. pásů na lištu </t>
  </si>
  <si>
    <t>776521110R00</t>
  </si>
  <si>
    <t xml:space="preserve">Lepení povlakových podlah z pásů PVC na lep. V7508 </t>
  </si>
  <si>
    <t>776572100RT1</t>
  </si>
  <si>
    <t>Lepení povlakových podlah z pásů textilních pouze položení - koberec ve specifikaci</t>
  </si>
  <si>
    <t>776971318R00</t>
  </si>
  <si>
    <t>Rohož textilní Shatwell tl. 18 mm OV/2</t>
  </si>
  <si>
    <t>776976101R00</t>
  </si>
  <si>
    <t>Rám pro zapuštění z Al profilů L OV/2</t>
  </si>
  <si>
    <t>776981112R00</t>
  </si>
  <si>
    <t xml:space="preserve">Lišta hliníková přechodová, stejná výška krytin </t>
  </si>
  <si>
    <t>24633260.A</t>
  </si>
  <si>
    <t>Unirovnal hmota vyrovnávací stěrková jednosložková</t>
  </si>
  <si>
    <t>28341110.A</t>
  </si>
  <si>
    <t>Lišta - soklík kobercový</t>
  </si>
  <si>
    <t>28342401</t>
  </si>
  <si>
    <t>Soklík profil z měkčeného PVC č. h. 2198 lišta</t>
  </si>
  <si>
    <t>28412254.CC</t>
  </si>
  <si>
    <t>Podlahovina PVC dle výběru investora tl. min. 2 mm</t>
  </si>
  <si>
    <t>69741046.CC</t>
  </si>
  <si>
    <t>Koberec zátěžový dle výběru investora</t>
  </si>
  <si>
    <t>998776201R00</t>
  </si>
  <si>
    <t xml:space="preserve">Přesun hmot pro podlahy povlakové, výšky do 6 m </t>
  </si>
  <si>
    <t>781</t>
  </si>
  <si>
    <t>Obklady keramické</t>
  </si>
  <si>
    <t>781310121R00</t>
  </si>
  <si>
    <t xml:space="preserve">Obkládání ostění do tmele šířky do 300 mm </t>
  </si>
  <si>
    <t>781320111R00</t>
  </si>
  <si>
    <t xml:space="preserve">Obkládání parapetů do tmele šířky do 150 mm </t>
  </si>
  <si>
    <t>záklop SDK a zděných předstěn</t>
  </si>
  <si>
    <t>781320131T00</t>
  </si>
  <si>
    <t xml:space="preserve">Obkládání parapetů do tmele šířky do 500 mm </t>
  </si>
  <si>
    <t>781415015RT5</t>
  </si>
  <si>
    <t xml:space="preserve">Montáž obkladů stěn, porovin.,tmel, 20x20,30x15 cm </t>
  </si>
  <si>
    <t>781419706R00</t>
  </si>
  <si>
    <t xml:space="preserve">Příplatek za spárovací vodotěsnou hmotu - plošně </t>
  </si>
  <si>
    <t>781497111RS2</t>
  </si>
  <si>
    <t>Lišta hliníková ukončovací k obkladům profil RB, pro tloušťku obkladu 8 mm</t>
  </si>
  <si>
    <t>781497121RS2</t>
  </si>
  <si>
    <t>Lišta hliníková rohová k obkladům profil RB, pro tloušťku obkladu 8 mm</t>
  </si>
  <si>
    <t>55347598</t>
  </si>
  <si>
    <t>Magnet pro obklad MO-10100 ZA/01</t>
  </si>
  <si>
    <t>set</t>
  </si>
  <si>
    <t>1 set obsahuje 4 kusy magnetu</t>
  </si>
  <si>
    <t>59700001</t>
  </si>
  <si>
    <t xml:space="preserve">Obkládačka dle výběru investora </t>
  </si>
  <si>
    <t>998781202R00</t>
  </si>
  <si>
    <t xml:space="preserve">Přesun hmot pro obklady keramické, výšky do 12 m </t>
  </si>
  <si>
    <t>783</t>
  </si>
  <si>
    <t>Nátěry</t>
  </si>
  <si>
    <t>783222102R00</t>
  </si>
  <si>
    <t xml:space="preserve">Nátěr syntetický kovových konstrukcí dvojnásobný </t>
  </si>
  <si>
    <t xml:space="preserve">Kovové zárubně budou opatřeny 2x vrchním nátěrem </t>
  </si>
  <si>
    <t>783226110T00</t>
  </si>
  <si>
    <t>Nátěr syntetický kovových konstrukcí základní dvojnásobný</t>
  </si>
  <si>
    <t>Zakryté nosné ocelové konstrukce (kovové překlady, a pod) budou opatřeny 2x základním antikorozním nátěrem</t>
  </si>
  <si>
    <t>783782205R00</t>
  </si>
  <si>
    <t xml:space="preserve">Nátěr tesařských konstrukcí Bochemitem QB 2x </t>
  </si>
  <si>
    <t>784</t>
  </si>
  <si>
    <t>Malby</t>
  </si>
  <si>
    <t>784195412R00</t>
  </si>
  <si>
    <t xml:space="preserve">Malba tekutá omyvatelná, bílá, 2 x </t>
  </si>
  <si>
    <t>cena bude upravena dle materiálu vybraného investorem</t>
  </si>
  <si>
    <t>790</t>
  </si>
  <si>
    <t>Vnitřní vybavení</t>
  </si>
  <si>
    <t>79000</t>
  </si>
  <si>
    <t>D + M vnitřního vybavení viz samostatné rozpočty / výkazy</t>
  </si>
  <si>
    <t>79010</t>
  </si>
  <si>
    <t xml:space="preserve">Informační systém - označení patra, místností apod </t>
  </si>
  <si>
    <t>soubor</t>
  </si>
  <si>
    <t>dodávka a montáž informačního systému dle požadavku investora - označní cedulemi, čísly, popisy apod.</t>
  </si>
  <si>
    <t>79050</t>
  </si>
  <si>
    <t xml:space="preserve">Požárně bezpečnostního značení </t>
  </si>
  <si>
    <t>viz TZ požární ochrany</t>
  </si>
  <si>
    <t>směry úniku, bezpečnostní tabulky, značení atd.</t>
  </si>
  <si>
    <t>M21</t>
  </si>
  <si>
    <t>Elektromontáže</t>
  </si>
  <si>
    <t>M21 - 01</t>
  </si>
  <si>
    <t>D + M vnitřní elektroinstalace a slaboproudu viz samostatný rozpočet / výkaz</t>
  </si>
  <si>
    <t>201      R00</t>
  </si>
  <si>
    <t xml:space="preserve">Podíl přidružených výkonů   čl. 26 </t>
  </si>
  <si>
    <t>ve spolupráci s elektrikářem odborná demontáž koncových prvků (osvětlovacích těles, zásuvek a vypínačů), části rozvodů a stávajících el. rozvaděčů na chodbě a na fasádě objektu, zajištění ponechávaných přívodních a odvodních kabelů proti poškození pro možnost opětovného zapojení do nových rozvaděčů osazených v nové poloze</t>
  </si>
  <si>
    <t>205      R00</t>
  </si>
  <si>
    <t xml:space="preserve">Zednické výpomoci M 21 podle čl.13-5c </t>
  </si>
  <si>
    <t>přípomo</t>
  </si>
  <si>
    <t>M24</t>
  </si>
  <si>
    <t>Montáže vzduchotechnických zařízení</t>
  </si>
  <si>
    <t>240-0001</t>
  </si>
  <si>
    <t>D + M VZT viz samostatný rozpočet / výkaz</t>
  </si>
  <si>
    <t>přípomoci pro montáže VZT</t>
  </si>
  <si>
    <t>D96</t>
  </si>
  <si>
    <t>Přesuny suti a vybouraných hmot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</si>
  <si>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</si>
  <si>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</si>
  <si>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</si>
  <si>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</si>
  <si>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979981101R00</t>
  </si>
  <si>
    <t xml:space="preserve">Kontejner, suť bez příměsí, odvoz a likvidace, 3 t </t>
  </si>
  <si>
    <t>979981101T00</t>
  </si>
  <si>
    <t xml:space="preserve">Kontejner, suť s příměsí, odvoz a likvidace, 3 t </t>
  </si>
  <si>
    <t>Ztížené výrobní podmínky</t>
  </si>
  <si>
    <t>Oborová přirážka - oprava, údržba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</si>
  <si>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</si>
  <si>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</si>
  <si>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</si>
  <si>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</si>
  <si>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</si>
  <si>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</si>
  <si>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24,1
Pokud jsou v rozpočtu / výkazu uvedeny názvy výrobků nebo výrobců, jsou tyto uvedeny pouze jako referenční výrobky a mohou být použity jiné, stejných nebo lepších vlastností a kvality ve stejné cenové úrovni s uvedenými.</t>
  </si>
  <si>
    <t>Psychiatrická nemocnice Horní Beřkovice</t>
  </si>
  <si>
    <t>GAR cz a. s.</t>
  </si>
  <si>
    <t>Tréninkové centrum psychiatrické rehabilitace - Psychiatrická nemocnice Horní Beřkovice</t>
  </si>
  <si>
    <t>ZPRACOVATEL:ING. VLADIMÍR BŘEZNA</t>
  </si>
  <si>
    <t>autorizovaný inženýr v oboru pozemních staveb</t>
  </si>
  <si>
    <t>VĚŠÍN - BUKOVÁ    106</t>
  </si>
  <si>
    <t>262 42   ROŽMITÁL  POD  TŘEMŠÍNEM</t>
  </si>
  <si>
    <t>IČO:16441133</t>
  </si>
  <si>
    <t>DIČ:CZ531210213</t>
  </si>
  <si>
    <t>ČKAIT - číslo autorizace:0500530</t>
  </si>
  <si>
    <t>TEL.:720 381 703</t>
  </si>
  <si>
    <t>MAIL.:brezna@quick.cz</t>
  </si>
  <si>
    <t>S L E P Ý      R O Z P O Č E T</t>
  </si>
  <si>
    <t>NEOBSAZENO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</si>
</sst>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[$-F800]dddd\,\ mmmm\ dd\,\ yyyy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name val="Arial Narrow"/>
      <family val="2"/>
    </font>
    <font>
      <b/>
      <sz val="16"/>
      <color indexed="9"/>
      <name val="Arial Narrow"/>
      <family val="2"/>
    </font>
    <font>
      <b/>
      <sz val="26"/>
      <color indexed="9"/>
      <name val="Arial Narrow"/>
      <family val="2"/>
    </font>
    <font>
      <sz val="11"/>
      <color indexed="9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 Narrow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49" fillId="23" borderId="6" applyNumberFormat="0" applyFont="0" applyAlignment="0" applyProtection="0"/>
    <xf numFmtId="9" fontId="49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7" applyNumberFormat="1" applyFont="1" applyBorder="1">
      <alignment/>
      <protection/>
    </xf>
    <xf numFmtId="49" fontId="3" fillId="0" borderId="49" xfId="47" applyNumberFormat="1" applyFont="1" applyBorder="1">
      <alignment/>
      <protection/>
    </xf>
    <xf numFmtId="49" fontId="3" fillId="0" borderId="49" xfId="47" applyNumberFormat="1" applyFont="1" applyBorder="1" applyAlignment="1">
      <alignment horizontal="right"/>
      <protection/>
    </xf>
    <xf numFmtId="0" fontId="3" fillId="0" borderId="50" xfId="47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7" applyNumberFormat="1" applyFont="1" applyBorder="1">
      <alignment/>
      <protection/>
    </xf>
    <xf numFmtId="49" fontId="3" fillId="0" borderId="52" xfId="47" applyNumberFormat="1" applyFont="1" applyBorder="1">
      <alignment/>
      <protection/>
    </xf>
    <xf numFmtId="49" fontId="3" fillId="0" borderId="52" xfId="47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3" fillId="0" borderId="0" xfId="47" applyFont="1">
      <alignment/>
      <protection/>
    </xf>
    <xf numFmtId="0" fontId="13" fillId="0" borderId="0" xfId="47" applyFont="1" applyAlignment="1">
      <alignment horizontal="centerContinuous"/>
      <protection/>
    </xf>
    <xf numFmtId="0" fontId="14" fillId="0" borderId="0" xfId="47" applyFont="1" applyAlignment="1">
      <alignment horizontal="centerContinuous"/>
      <protection/>
    </xf>
    <xf numFmtId="0" fontId="14" fillId="0" borderId="0" xfId="47" applyFont="1" applyAlignment="1">
      <alignment horizontal="right"/>
      <protection/>
    </xf>
    <xf numFmtId="0" fontId="3" fillId="0" borderId="49" xfId="47" applyFont="1" applyBorder="1">
      <alignment/>
      <protection/>
    </xf>
    <xf numFmtId="0" fontId="5" fillId="0" borderId="50" xfId="47" applyFont="1" applyBorder="1" applyAlignment="1">
      <alignment horizontal="right"/>
      <protection/>
    </xf>
    <xf numFmtId="49" fontId="3" fillId="0" borderId="49" xfId="47" applyNumberFormat="1" applyFont="1" applyBorder="1" applyAlignment="1">
      <alignment horizontal="left"/>
      <protection/>
    </xf>
    <xf numFmtId="0" fontId="3" fillId="0" borderId="51" xfId="47" applyFont="1" applyBorder="1">
      <alignment/>
      <protection/>
    </xf>
    <xf numFmtId="0" fontId="3" fillId="0" borderId="52" xfId="47" applyFont="1" applyBorder="1">
      <alignment/>
      <protection/>
    </xf>
    <xf numFmtId="0" fontId="5" fillId="0" borderId="0" xfId="47" applyFont="1">
      <alignment/>
      <protection/>
    </xf>
    <xf numFmtId="0" fontId="3" fillId="0" borderId="0" xfId="47" applyFont="1" applyAlignment="1">
      <alignment horizontal="right"/>
      <protection/>
    </xf>
    <xf numFmtId="0" fontId="3" fillId="0" borderId="0" xfId="47" applyFont="1" applyAlignment="1">
      <alignment/>
      <protection/>
    </xf>
    <xf numFmtId="49" fontId="5" fillId="33" borderId="19" xfId="47" applyNumberFormat="1" applyFont="1" applyFill="1" applyBorder="1">
      <alignment/>
      <protection/>
    </xf>
    <xf numFmtId="0" fontId="5" fillId="33" borderId="17" xfId="47" applyFont="1" applyFill="1" applyBorder="1" applyAlignment="1">
      <alignment horizontal="center"/>
      <protection/>
    </xf>
    <xf numFmtId="0" fontId="5" fillId="33" borderId="17" xfId="47" applyNumberFormat="1" applyFont="1" applyFill="1" applyBorder="1" applyAlignment="1">
      <alignment horizontal="center"/>
      <protection/>
    </xf>
    <xf numFmtId="0" fontId="5" fillId="33" borderId="19" xfId="47" applyFont="1" applyFill="1" applyBorder="1" applyAlignment="1">
      <alignment horizontal="center"/>
      <protection/>
    </xf>
    <xf numFmtId="0" fontId="4" fillId="0" borderId="58" xfId="47" applyFont="1" applyBorder="1" applyAlignment="1">
      <alignment horizontal="center"/>
      <protection/>
    </xf>
    <xf numFmtId="49" fontId="4" fillId="0" borderId="58" xfId="47" applyNumberFormat="1" applyFont="1" applyBorder="1" applyAlignment="1">
      <alignment horizontal="left"/>
      <protection/>
    </xf>
    <xf numFmtId="0" fontId="4" fillId="0" borderId="59" xfId="47" applyFont="1" applyBorder="1">
      <alignment/>
      <protection/>
    </xf>
    <xf numFmtId="0" fontId="3" fillId="0" borderId="18" xfId="47" applyFont="1" applyBorder="1" applyAlignment="1">
      <alignment horizontal="center"/>
      <protection/>
    </xf>
    <xf numFmtId="0" fontId="3" fillId="0" borderId="18" xfId="47" applyNumberFormat="1" applyFont="1" applyBorder="1" applyAlignment="1">
      <alignment horizontal="right"/>
      <protection/>
    </xf>
    <xf numFmtId="0" fontId="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15" fillId="0" borderId="0" xfId="47" applyFont="1">
      <alignment/>
      <protection/>
    </xf>
    <xf numFmtId="0" fontId="16" fillId="0" borderId="60" xfId="47" applyFont="1" applyBorder="1" applyAlignment="1">
      <alignment horizontal="center" vertical="top"/>
      <protection/>
    </xf>
    <xf numFmtId="49" fontId="16" fillId="0" borderId="60" xfId="47" applyNumberFormat="1" applyFont="1" applyBorder="1" applyAlignment="1">
      <alignment horizontal="left" vertical="top"/>
      <protection/>
    </xf>
    <xf numFmtId="0" fontId="16" fillId="0" borderId="60" xfId="47" applyFont="1" applyBorder="1" applyAlignment="1">
      <alignment vertical="top" wrapText="1"/>
      <protection/>
    </xf>
    <xf numFmtId="49" fontId="16" fillId="0" borderId="60" xfId="47" applyNumberFormat="1" applyFont="1" applyBorder="1" applyAlignment="1">
      <alignment horizontal="center" shrinkToFit="1"/>
      <protection/>
    </xf>
    <xf numFmtId="4" fontId="16" fillId="0" borderId="60" xfId="47" applyNumberFormat="1" applyFont="1" applyBorder="1" applyAlignment="1">
      <alignment horizontal="right"/>
      <protection/>
    </xf>
    <xf numFmtId="4" fontId="16" fillId="0" borderId="60" xfId="47" applyNumberFormat="1" applyFont="1" applyBorder="1">
      <alignment/>
      <protection/>
    </xf>
    <xf numFmtId="0" fontId="15" fillId="0" borderId="0" xfId="47" applyFont="1">
      <alignment/>
      <protection/>
    </xf>
    <xf numFmtId="0" fontId="5" fillId="0" borderId="58" xfId="47" applyFont="1" applyBorder="1" applyAlignment="1">
      <alignment horizontal="center"/>
      <protection/>
    </xf>
    <xf numFmtId="49" fontId="5" fillId="0" borderId="58" xfId="47" applyNumberFormat="1" applyFont="1" applyBorder="1" applyAlignment="1">
      <alignment horizontal="left"/>
      <protection/>
    </xf>
    <xf numFmtId="0" fontId="19" fillId="0" borderId="0" xfId="47" applyFont="1" applyAlignment="1">
      <alignment wrapText="1"/>
      <protection/>
    </xf>
    <xf numFmtId="0" fontId="3" fillId="33" borderId="19" xfId="47" applyFont="1" applyFill="1" applyBorder="1" applyAlignment="1">
      <alignment horizontal="center"/>
      <protection/>
    </xf>
    <xf numFmtId="49" fontId="20" fillId="33" borderId="19" xfId="47" applyNumberFormat="1" applyFont="1" applyFill="1" applyBorder="1" applyAlignment="1">
      <alignment horizontal="left"/>
      <protection/>
    </xf>
    <xf numFmtId="0" fontId="20" fillId="33" borderId="59" xfId="47" applyFont="1" applyFill="1" applyBorder="1">
      <alignment/>
      <protection/>
    </xf>
    <xf numFmtId="0" fontId="3" fillId="33" borderId="18" xfId="47" applyFont="1" applyFill="1" applyBorder="1" applyAlignment="1">
      <alignment horizontal="center"/>
      <protection/>
    </xf>
    <xf numFmtId="4" fontId="3" fillId="33" borderId="18" xfId="47" applyNumberFormat="1" applyFont="1" applyFill="1" applyBorder="1" applyAlignment="1">
      <alignment horizontal="right"/>
      <protection/>
    </xf>
    <xf numFmtId="4" fontId="3" fillId="33" borderId="17" xfId="47" applyNumberFormat="1" applyFont="1" applyFill="1" applyBorder="1" applyAlignment="1">
      <alignment horizontal="right"/>
      <protection/>
    </xf>
    <xf numFmtId="4" fontId="4" fillId="33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21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22" fillId="0" borderId="0" xfId="47" applyFont="1" applyBorder="1">
      <alignment/>
      <protection/>
    </xf>
    <xf numFmtId="3" fontId="22" fillId="0" borderId="0" xfId="47" applyNumberFormat="1" applyFont="1" applyBorder="1" applyAlignment="1">
      <alignment horizontal="right"/>
      <protection/>
    </xf>
    <xf numFmtId="4" fontId="22" fillId="0" borderId="0" xfId="47" applyNumberFormat="1" applyFont="1" applyBorder="1">
      <alignment/>
      <protection/>
    </xf>
    <xf numFmtId="0" fontId="2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23" fillId="0" borderId="0" xfId="46" applyNumberFormat="1" applyFont="1" applyAlignment="1">
      <alignment horizontal="center"/>
      <protection/>
    </xf>
    <xf numFmtId="0" fontId="23" fillId="0" borderId="0" xfId="46" applyNumberFormat="1" applyFont="1">
      <alignment/>
      <protection/>
    </xf>
    <xf numFmtId="0" fontId="23" fillId="0" borderId="0" xfId="46" applyNumberFormat="1" applyFont="1" applyAlignment="1">
      <alignment vertical="center"/>
      <protection/>
    </xf>
    <xf numFmtId="0" fontId="26" fillId="34" borderId="21" xfId="46" applyNumberFormat="1" applyFont="1" applyFill="1" applyBorder="1" applyAlignment="1">
      <alignment horizontal="right" vertical="center"/>
      <protection/>
    </xf>
    <xf numFmtId="0" fontId="26" fillId="34" borderId="0" xfId="46" applyNumberFormat="1" applyFont="1" applyFill="1" applyBorder="1" applyAlignment="1">
      <alignment horizontal="right" vertical="center"/>
      <protection/>
    </xf>
    <xf numFmtId="0" fontId="28" fillId="34" borderId="0" xfId="46" applyNumberFormat="1" applyFont="1" applyFill="1" applyBorder="1" applyAlignment="1">
      <alignment horizontal="right" vertical="center"/>
      <protection/>
    </xf>
    <xf numFmtId="0" fontId="29" fillId="0" borderId="0" xfId="46" applyNumberFormat="1" applyFont="1" applyAlignment="1">
      <alignment horizontal="right"/>
      <protection/>
    </xf>
    <xf numFmtId="0" fontId="30" fillId="0" borderId="0" xfId="46" applyNumberFormat="1" applyFont="1" applyAlignment="1">
      <alignment horizontal="right"/>
      <protection/>
    </xf>
    <xf numFmtId="0" fontId="23" fillId="0" borderId="0" xfId="46" applyNumberFormat="1" applyFont="1" applyAlignment="1">
      <alignment horizontal="right"/>
      <protection/>
    </xf>
    <xf numFmtId="0" fontId="23" fillId="0" borderId="0" xfId="46" applyNumberFormat="1" applyFont="1" applyAlignment="1">
      <alignment horizontal="left"/>
      <protection/>
    </xf>
    <xf numFmtId="0" fontId="31" fillId="0" borderId="0" xfId="46" applyNumberFormat="1" applyFont="1" applyAlignment="1">
      <alignment horizontal="center"/>
      <protection/>
    </xf>
    <xf numFmtId="0" fontId="24" fillId="34" borderId="62" xfId="46" applyNumberFormat="1" applyFont="1" applyFill="1" applyBorder="1" applyAlignment="1">
      <alignment horizontal="right" vertical="center"/>
      <protection/>
    </xf>
    <xf numFmtId="0" fontId="24" fillId="34" borderId="63" xfId="46" applyNumberFormat="1" applyFont="1" applyFill="1" applyBorder="1" applyAlignment="1">
      <alignment horizontal="right" vertical="center"/>
      <protection/>
    </xf>
    <xf numFmtId="0" fontId="25" fillId="34" borderId="21" xfId="46" applyNumberFormat="1" applyFont="1" applyFill="1" applyBorder="1" applyAlignment="1">
      <alignment horizontal="right" vertical="center"/>
      <protection/>
    </xf>
    <xf numFmtId="0" fontId="25" fillId="34" borderId="0" xfId="46" applyNumberFormat="1" applyFont="1" applyFill="1" applyBorder="1" applyAlignment="1">
      <alignment horizontal="right" vertical="center"/>
      <protection/>
    </xf>
    <xf numFmtId="0" fontId="27" fillId="34" borderId="0" xfId="46" applyNumberFormat="1" applyFont="1" applyFill="1" applyBorder="1" applyAlignment="1">
      <alignment horizontal="right" vertical="center"/>
      <protection/>
    </xf>
    <xf numFmtId="167" fontId="29" fillId="0" borderId="0" xfId="46" applyNumberFormat="1" applyFont="1" applyAlignment="1">
      <alignment horizontal="right"/>
      <protection/>
    </xf>
    <xf numFmtId="0" fontId="29" fillId="0" borderId="0" xfId="46" applyNumberFormat="1" applyFont="1" applyAlignment="1">
      <alignment horizontal="right"/>
      <protection/>
    </xf>
    <xf numFmtId="0" fontId="30" fillId="0" borderId="0" xfId="46" applyNumberFormat="1" applyFont="1" applyAlignment="1">
      <alignment horizontal="right"/>
      <protection/>
    </xf>
    <xf numFmtId="14" fontId="30" fillId="0" borderId="0" xfId="46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4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49" fontId="6" fillId="33" borderId="13" xfId="0" applyNumberFormat="1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3" fillId="0" borderId="65" xfId="47" applyFont="1" applyBorder="1" applyAlignment="1">
      <alignment horizontal="center"/>
      <protection/>
    </xf>
    <xf numFmtId="0" fontId="3" fillId="0" borderId="66" xfId="47" applyFont="1" applyBorder="1" applyAlignment="1">
      <alignment horizontal="center"/>
      <protection/>
    </xf>
    <xf numFmtId="0" fontId="3" fillId="0" borderId="67" xfId="47" applyFont="1" applyBorder="1" applyAlignment="1">
      <alignment horizontal="center"/>
      <protection/>
    </xf>
    <xf numFmtId="0" fontId="3" fillId="0" borderId="68" xfId="47" applyFont="1" applyBorder="1" applyAlignment="1">
      <alignment horizontal="center"/>
      <protection/>
    </xf>
    <xf numFmtId="0" fontId="3" fillId="0" borderId="69" xfId="47" applyFont="1" applyBorder="1" applyAlignment="1">
      <alignment horizontal="left" shrinkToFit="1"/>
      <protection/>
    </xf>
    <xf numFmtId="0" fontId="3" fillId="0" borderId="52" xfId="47" applyFont="1" applyBorder="1" applyAlignment="1">
      <alignment horizontal="left" shrinkToFit="1"/>
      <protection/>
    </xf>
    <xf numFmtId="0" fontId="3" fillId="0" borderId="70" xfId="47" applyFont="1" applyBorder="1" applyAlignment="1">
      <alignment horizontal="left" shrinkToFit="1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7" fillId="35" borderId="42" xfId="47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Alignment="1">
      <alignment/>
    </xf>
    <xf numFmtId="0" fontId="18" fillId="0" borderId="22" xfId="0" applyNumberFormat="1" applyFont="1" applyBorder="1" applyAlignment="1">
      <alignment/>
    </xf>
    <xf numFmtId="0" fontId="12" fillId="0" borderId="0" xfId="47" applyFont="1" applyAlignment="1">
      <alignment horizontal="center"/>
      <protection/>
    </xf>
    <xf numFmtId="49" fontId="3" fillId="0" borderId="67" xfId="47" applyNumberFormat="1" applyFont="1" applyBorder="1" applyAlignment="1">
      <alignment horizontal="center"/>
      <protection/>
    </xf>
    <xf numFmtId="0" fontId="3" fillId="0" borderId="69" xfId="47" applyFont="1" applyBorder="1" applyAlignment="1">
      <alignment horizontal="center" shrinkToFit="1"/>
      <protection/>
    </xf>
    <xf numFmtId="0" fontId="3" fillId="0" borderId="52" xfId="47" applyFont="1" applyBorder="1" applyAlignment="1">
      <alignment horizontal="center" shrinkToFit="1"/>
      <protection/>
    </xf>
    <xf numFmtId="0" fontId="3" fillId="0" borderId="70" xfId="47" applyFont="1" applyBorder="1" applyAlignment="1">
      <alignment horizontal="center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19</xdr:row>
      <xdr:rowOff>2047875</xdr:rowOff>
    </xdr:from>
    <xdr:to>
      <xdr:col>19</xdr:col>
      <xdr:colOff>1123950</xdr:colOff>
      <xdr:row>19</xdr:row>
      <xdr:rowOff>2800350</xdr:rowOff>
    </xdr:to>
    <xdr:pic>
      <xdr:nvPicPr>
        <xdr:cNvPr id="1" name="Picture 4" descr="j0205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8350" y="108870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ak&#225;zky%202014\1461%20Star&#253;%20-%20PN%20HB%20pavilon%20O\Star&#253;-PN%20HB-pav.O%20-%20kontrol.%20rozpo&#269;et%202708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Vladim&#237;r\Dokumenty\zak&#225;zky%202009%20-%20od%2008\Obec%20Lochovice%20-%202009%20-%20po&#382;&#225;rn&#237;%20zbrojnice\Po&#382;&#225;rn&#237;%20zbrojnice%20Locho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ní list"/>
      <sheetName val="Krycí list"/>
      <sheetName val="Rekapitulace"/>
      <sheetName val="Položky"/>
    </sheetNames>
    <sheetDataSet>
      <sheetData sheetId="1">
        <row r="5">
          <cell r="A5" t="str">
            <v>O</v>
          </cell>
          <cell r="C5" t="str">
            <v>Tréninkové centrum manuálních dovedností</v>
          </cell>
        </row>
        <row r="6">
          <cell r="G6">
            <v>0</v>
          </cell>
        </row>
        <row r="8">
          <cell r="C8" t="str">
            <v>GAR cz a. s.</v>
          </cell>
        </row>
      </sheetData>
      <sheetData sheetId="2">
        <row r="43">
          <cell r="E43">
            <v>8984382.849068992</v>
          </cell>
          <cell r="F43">
            <v>11120459.165154709</v>
          </cell>
          <cell r="G43">
            <v>0</v>
          </cell>
          <cell r="H43">
            <v>3181839.461</v>
          </cell>
          <cell r="I43">
            <v>60900</v>
          </cell>
        </row>
        <row r="56">
          <cell r="H56">
            <v>2614331.5804307256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komentář"/>
      <sheetName val="STAVBA CELKEM"/>
      <sheetName val="BUDOVA ZÁZEMÍ"/>
      <sheetName val="TRÉNINKOVÁ HALA"/>
    </sheetNames>
    <sheetDataSet>
      <sheetData sheetId="2">
        <row r="6">
          <cell r="C6" t="str">
            <v>09THU2</v>
          </cell>
          <cell r="E6" t="str">
            <v>KOMPLETNÍ DOKONČENÍ ZÁPADNÍ ČÁSTI ZIMNÍHO STADIONU</v>
          </cell>
        </row>
        <row r="25">
          <cell r="C25">
            <v>19</v>
          </cell>
        </row>
        <row r="27">
          <cell r="C2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2:T38"/>
  <sheetViews>
    <sheetView view="pageBreakPreview" zoomScale="75" zoomScaleSheetLayoutView="75" zoomScalePageLayoutView="0" workbookViewId="0" topLeftCell="A11">
      <selection activeCell="A18" sqref="A18"/>
    </sheetView>
  </sheetViews>
  <sheetFormatPr defaultColWidth="9.00390625" defaultRowHeight="12.75"/>
  <cols>
    <col min="1" max="1" width="6.375" style="200" customWidth="1"/>
    <col min="2" max="2" width="6.625" style="200" customWidth="1"/>
    <col min="3" max="13" width="9.75390625" style="200" customWidth="1"/>
    <col min="14" max="19" width="9.125" style="200" customWidth="1"/>
    <col min="20" max="20" width="15.125" style="200" bestFit="1" customWidth="1"/>
    <col min="21" max="16384" width="9.125" style="201" customWidth="1"/>
  </cols>
  <sheetData>
    <row r="11" ht="409.5" customHeight="1" thickBot="1"/>
    <row r="12" spans="1:20" s="202" customFormat="1" ht="27" customHeight="1">
      <c r="A12" s="211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</row>
    <row r="13" spans="1:20" s="202" customFormat="1" ht="41.25" customHeight="1">
      <c r="A13" s="213" t="s">
        <v>1105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</row>
    <row r="14" spans="1:20" s="202" customFormat="1" ht="27" customHeight="1">
      <c r="A14" s="203"/>
      <c r="B14" s="204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05"/>
      <c r="O14" s="205"/>
      <c r="P14" s="205"/>
      <c r="Q14" s="205"/>
      <c r="R14" s="205"/>
      <c r="S14" s="205"/>
      <c r="T14" s="205"/>
    </row>
    <row r="17" spans="1:20" ht="12.75">
      <c r="A17" s="216" t="s">
        <v>1115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</row>
    <row r="18" spans="1:20" ht="12.7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ht="12.75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</row>
    <row r="20" ht="243" customHeight="1"/>
    <row r="21" spans="1:20" ht="15">
      <c r="A21" s="218" t="s">
        <v>1106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</row>
    <row r="22" ht="12.75">
      <c r="T22" s="208" t="s">
        <v>1107</v>
      </c>
    </row>
    <row r="23" spans="1:20" ht="15">
      <c r="A23" s="218" t="s">
        <v>1108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</row>
    <row r="25" spans="1:20" ht="15">
      <c r="A25" s="218" t="s">
        <v>1109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</row>
    <row r="27" spans="1:20" ht="15">
      <c r="A27" s="218" t="s">
        <v>1110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</row>
    <row r="29" spans="1:20" ht="15">
      <c r="A29" s="218" t="s">
        <v>1111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</row>
    <row r="31" spans="17:20" ht="15">
      <c r="Q31" s="209"/>
      <c r="T31" s="207" t="s">
        <v>1112</v>
      </c>
    </row>
    <row r="33" spans="1:20" ht="15">
      <c r="A33" s="218" t="s">
        <v>1113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</row>
    <row r="35" spans="1:20" ht="15">
      <c r="A35" s="218" t="s">
        <v>1114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</row>
    <row r="37" spans="1:20" ht="15">
      <c r="A37" s="219">
        <v>42301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</row>
    <row r="38" ht="15">
      <c r="T38" s="210"/>
    </row>
  </sheetData>
  <sheetProtection/>
  <mergeCells count="13">
    <mergeCell ref="A37:T37"/>
    <mergeCell ref="A23:T23"/>
    <mergeCell ref="A25:T25"/>
    <mergeCell ref="A27:T27"/>
    <mergeCell ref="A29:T29"/>
    <mergeCell ref="A33:T33"/>
    <mergeCell ref="A35:T35"/>
    <mergeCell ref="A12:T12"/>
    <mergeCell ref="A13:T13"/>
    <mergeCell ref="C14:M14"/>
    <mergeCell ref="A17:T17"/>
    <mergeCell ref="A19:T19"/>
    <mergeCell ref="A21:T21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52" r:id="rId2"/>
  <headerFooter>
    <oddFooter>&amp;LIng.Vladimír Března
720 381 703
brezna@quick.cz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E55"/>
  <sheetViews>
    <sheetView zoomScalePageLayoutView="0" workbookViewId="0" topLeftCell="A1">
      <selection activeCell="D2" sqref="D2:E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26.25" customHeight="1">
      <c r="A2" s="3" t="s">
        <v>0</v>
      </c>
      <c r="B2" s="4"/>
      <c r="C2" s="5" t="str">
        <f>Rekapitulace!H1</f>
        <v>1461.O.Z2.</v>
      </c>
      <c r="D2" s="232" t="str">
        <f>Rekapitulace!G2</f>
        <v>Tréninkové centrum psychiatrické rehabilitace</v>
      </c>
      <c r="E2" s="233"/>
      <c r="F2" s="6" t="s">
        <v>1</v>
      </c>
      <c r="G2" s="7" t="s">
        <v>82</v>
      </c>
    </row>
    <row r="3" spans="1:7" ht="3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2</v>
      </c>
      <c r="B4" s="9"/>
      <c r="C4" s="10" t="s">
        <v>3</v>
      </c>
      <c r="D4" s="10"/>
      <c r="E4" s="11"/>
      <c r="F4" s="12" t="s">
        <v>4</v>
      </c>
      <c r="G4" s="15"/>
    </row>
    <row r="5" spans="1:7" ht="12.75" customHeight="1">
      <c r="A5" s="16" t="s">
        <v>80</v>
      </c>
      <c r="B5" s="17"/>
      <c r="C5" s="18" t="s">
        <v>81</v>
      </c>
      <c r="D5" s="19"/>
      <c r="E5" s="17"/>
      <c r="F5" s="12" t="s">
        <v>6</v>
      </c>
      <c r="G5" s="13"/>
    </row>
    <row r="6" spans="1:15" ht="12.75" customHeight="1">
      <c r="A6" s="14" t="s">
        <v>7</v>
      </c>
      <c r="B6" s="9"/>
      <c r="C6" s="10" t="s">
        <v>8</v>
      </c>
      <c r="D6" s="10"/>
      <c r="E6" s="11"/>
      <c r="F6" s="20" t="s">
        <v>9</v>
      </c>
      <c r="G6" s="21"/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2"/>
      <c r="C8" s="221" t="s">
        <v>1104</v>
      </c>
      <c r="D8" s="221"/>
      <c r="E8" s="222"/>
      <c r="F8" s="29" t="s">
        <v>12</v>
      </c>
      <c r="G8" s="30"/>
      <c r="H8" s="31"/>
      <c r="I8" s="32"/>
    </row>
    <row r="9" spans="1:8" ht="12.75">
      <c r="A9" s="28" t="s">
        <v>13</v>
      </c>
      <c r="B9" s="12"/>
      <c r="C9" s="221" t="str">
        <f>Projektant</f>
        <v>GAR cz a. s.</v>
      </c>
      <c r="D9" s="221"/>
      <c r="E9" s="222"/>
      <c r="F9" s="12"/>
      <c r="G9" s="33"/>
      <c r="H9" s="34"/>
    </row>
    <row r="10" spans="1:8" ht="12.75">
      <c r="A10" s="28" t="s">
        <v>14</v>
      </c>
      <c r="B10" s="12"/>
      <c r="C10" s="221" t="s">
        <v>1103</v>
      </c>
      <c r="D10" s="221"/>
      <c r="E10" s="221"/>
      <c r="F10" s="35"/>
      <c r="G10" s="36"/>
      <c r="H10" s="37"/>
    </row>
    <row r="11" spans="1:57" ht="13.5" customHeight="1">
      <c r="A11" s="28" t="s">
        <v>15</v>
      </c>
      <c r="B11" s="12"/>
      <c r="C11" s="221"/>
      <c r="D11" s="221"/>
      <c r="E11" s="221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23"/>
      <c r="D12" s="223"/>
      <c r="E12" s="223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Rekapitulace!A49</f>
        <v>Ztížené výrobní podmínky</v>
      </c>
      <c r="E15" s="57"/>
      <c r="F15" s="58"/>
      <c r="G15" s="55">
        <f>Rekapitulace!I49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 t="str">
        <f>Rekapitulace!A50</f>
        <v>Oborová přirážka - oprava, údržba</v>
      </c>
      <c r="E16" s="59"/>
      <c r="F16" s="60"/>
      <c r="G16" s="55">
        <f>Rekapitulace!I50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 t="str">
        <f>Rekapitulace!A51</f>
        <v>Přesun stavebních kapacit</v>
      </c>
      <c r="E17" s="59"/>
      <c r="F17" s="60"/>
      <c r="G17" s="55">
        <f>Rekapitulace!I51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 t="str">
        <f>Rekapitulace!A52</f>
        <v>Mimostaveništní doprava</v>
      </c>
      <c r="E18" s="59"/>
      <c r="F18" s="60"/>
      <c r="G18" s="55">
        <f>Rekapitulace!I52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8" t="str">
        <f>Rekapitulace!A53</f>
        <v>Zařízení staveniště</v>
      </c>
      <c r="E19" s="59"/>
      <c r="F19" s="60"/>
      <c r="G19" s="55">
        <f>Rekapitulace!I53</f>
        <v>0</v>
      </c>
    </row>
    <row r="20" spans="1:7" ht="15.75" customHeight="1">
      <c r="A20" s="63"/>
      <c r="B20" s="54"/>
      <c r="C20" s="55"/>
      <c r="D20" s="8" t="str">
        <f>Rekapitulace!A54</f>
        <v>Provoz investora</v>
      </c>
      <c r="E20" s="59"/>
      <c r="F20" s="60"/>
      <c r="G20" s="55">
        <f>Rekapitulace!I54</f>
        <v>0</v>
      </c>
    </row>
    <row r="21" spans="1:7" ht="15.75" customHeight="1">
      <c r="A21" s="63" t="s">
        <v>30</v>
      </c>
      <c r="B21" s="54"/>
      <c r="C21" s="55">
        <f>HZS</f>
        <v>0</v>
      </c>
      <c r="D21" s="8" t="str">
        <f>Rekapitulace!A55</f>
        <v>Kompletační činnost (IČD)</v>
      </c>
      <c r="E21" s="59"/>
      <c r="F21" s="60"/>
      <c r="G21" s="55">
        <f>Rekapitulace!I55</f>
        <v>0</v>
      </c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24" t="s">
        <v>33</v>
      </c>
      <c r="B23" s="225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27">
        <f>C23-F32</f>
        <v>0</v>
      </c>
      <c r="G30" s="228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27">
        <f>ROUND(PRODUCT(F30,C31/100),0)</f>
        <v>0</v>
      </c>
      <c r="G31" s="228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27">
        <v>0</v>
      </c>
      <c r="G32" s="228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27">
        <f>ROUND(PRODUCT(F32,C33/100),0)</f>
        <v>0</v>
      </c>
      <c r="G33" s="228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29">
        <f>ROUND(SUM(F30:F33),0)</f>
        <v>0</v>
      </c>
      <c r="G34" s="230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31" t="s">
        <v>1102</v>
      </c>
      <c r="C37" s="231"/>
      <c r="D37" s="231"/>
      <c r="E37" s="231"/>
      <c r="F37" s="231"/>
      <c r="G37" s="231"/>
      <c r="H37" t="s">
        <v>5</v>
      </c>
    </row>
    <row r="38" spans="1:8" ht="12.75" customHeight="1">
      <c r="A38" s="95"/>
      <c r="B38" s="231"/>
      <c r="C38" s="231"/>
      <c r="D38" s="231"/>
      <c r="E38" s="231"/>
      <c r="F38" s="231"/>
      <c r="G38" s="231"/>
      <c r="H38" t="s">
        <v>5</v>
      </c>
    </row>
    <row r="39" spans="1:8" ht="12.75">
      <c r="A39" s="95"/>
      <c r="B39" s="231"/>
      <c r="C39" s="231"/>
      <c r="D39" s="231"/>
      <c r="E39" s="231"/>
      <c r="F39" s="231"/>
      <c r="G39" s="231"/>
      <c r="H39" t="s">
        <v>5</v>
      </c>
    </row>
    <row r="40" spans="1:8" ht="12.75">
      <c r="A40" s="95"/>
      <c r="B40" s="231"/>
      <c r="C40" s="231"/>
      <c r="D40" s="231"/>
      <c r="E40" s="231"/>
      <c r="F40" s="231"/>
      <c r="G40" s="231"/>
      <c r="H40" t="s">
        <v>5</v>
      </c>
    </row>
    <row r="41" spans="1:8" ht="12.75">
      <c r="A41" s="95"/>
      <c r="B41" s="231"/>
      <c r="C41" s="231"/>
      <c r="D41" s="231"/>
      <c r="E41" s="231"/>
      <c r="F41" s="231"/>
      <c r="G41" s="231"/>
      <c r="H41" t="s">
        <v>5</v>
      </c>
    </row>
    <row r="42" spans="1:8" ht="12.75">
      <c r="A42" s="95"/>
      <c r="B42" s="231"/>
      <c r="C42" s="231"/>
      <c r="D42" s="231"/>
      <c r="E42" s="231"/>
      <c r="F42" s="231"/>
      <c r="G42" s="231"/>
      <c r="H42" t="s">
        <v>5</v>
      </c>
    </row>
    <row r="43" spans="1:8" ht="12.75">
      <c r="A43" s="95"/>
      <c r="B43" s="231"/>
      <c r="C43" s="231"/>
      <c r="D43" s="231"/>
      <c r="E43" s="231"/>
      <c r="F43" s="231"/>
      <c r="G43" s="231"/>
      <c r="H43" t="s">
        <v>5</v>
      </c>
    </row>
    <row r="44" spans="1:8" ht="12.75">
      <c r="A44" s="95"/>
      <c r="B44" s="231"/>
      <c r="C44" s="231"/>
      <c r="D44" s="231"/>
      <c r="E44" s="231"/>
      <c r="F44" s="231"/>
      <c r="G44" s="231"/>
      <c r="H44" t="s">
        <v>5</v>
      </c>
    </row>
    <row r="45" spans="1:8" ht="0.75" customHeight="1">
      <c r="A45" s="95"/>
      <c r="B45" s="231"/>
      <c r="C45" s="231"/>
      <c r="D45" s="231"/>
      <c r="E45" s="231"/>
      <c r="F45" s="231"/>
      <c r="G45" s="231"/>
      <c r="H45" t="s">
        <v>5</v>
      </c>
    </row>
    <row r="46" spans="2:7" ht="12.75">
      <c r="B46" s="226"/>
      <c r="C46" s="226"/>
      <c r="D46" s="226"/>
      <c r="E46" s="226"/>
      <c r="F46" s="226"/>
      <c r="G46" s="226"/>
    </row>
    <row r="47" spans="2:7" ht="12.75">
      <c r="B47" s="226"/>
      <c r="C47" s="226"/>
      <c r="D47" s="226"/>
      <c r="E47" s="226"/>
      <c r="F47" s="226"/>
      <c r="G47" s="226"/>
    </row>
    <row r="48" spans="2:7" ht="12.75">
      <c r="B48" s="226"/>
      <c r="C48" s="226"/>
      <c r="D48" s="226"/>
      <c r="E48" s="226"/>
      <c r="F48" s="226"/>
      <c r="G48" s="226"/>
    </row>
    <row r="49" spans="2:7" ht="12.75">
      <c r="B49" s="226"/>
      <c r="C49" s="226"/>
      <c r="D49" s="226"/>
      <c r="E49" s="226"/>
      <c r="F49" s="226"/>
      <c r="G49" s="226"/>
    </row>
    <row r="50" spans="2:7" ht="12.75">
      <c r="B50" s="226"/>
      <c r="C50" s="226"/>
      <c r="D50" s="226"/>
      <c r="E50" s="226"/>
      <c r="F50" s="226"/>
      <c r="G50" s="226"/>
    </row>
    <row r="51" spans="2:7" ht="12.75">
      <c r="B51" s="226"/>
      <c r="C51" s="226"/>
      <c r="D51" s="226"/>
      <c r="E51" s="226"/>
      <c r="F51" s="226"/>
      <c r="G51" s="226"/>
    </row>
    <row r="52" spans="2:7" ht="12.75">
      <c r="B52" s="226"/>
      <c r="C52" s="226"/>
      <c r="D52" s="226"/>
      <c r="E52" s="226"/>
      <c r="F52" s="226"/>
      <c r="G52" s="226"/>
    </row>
    <row r="53" spans="2:7" ht="12.75">
      <c r="B53" s="226"/>
      <c r="C53" s="226"/>
      <c r="D53" s="226"/>
      <c r="E53" s="226"/>
      <c r="F53" s="226"/>
      <c r="G53" s="226"/>
    </row>
    <row r="54" spans="2:7" ht="12.75">
      <c r="B54" s="226"/>
      <c r="C54" s="226"/>
      <c r="D54" s="226"/>
      <c r="E54" s="226"/>
      <c r="F54" s="226"/>
      <c r="G54" s="226"/>
    </row>
    <row r="55" spans="2:7" ht="12.75">
      <c r="B55" s="226"/>
      <c r="C55" s="226"/>
      <c r="D55" s="226"/>
      <c r="E55" s="226"/>
      <c r="F55" s="226"/>
      <c r="G55" s="226"/>
    </row>
  </sheetData>
  <sheetProtection/>
  <mergeCells count="23">
    <mergeCell ref="B52:G52"/>
    <mergeCell ref="B53:G53"/>
    <mergeCell ref="B54:G54"/>
    <mergeCell ref="B55:G55"/>
    <mergeCell ref="D2:E2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E108"/>
  <sheetViews>
    <sheetView zoomScalePageLayoutView="0" workbookViewId="0" topLeftCell="A1">
      <selection activeCell="G2" sqref="G2:I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4" t="s">
        <v>48</v>
      </c>
      <c r="B1" s="235"/>
      <c r="C1" s="96" t="str">
        <f>CONCATENATE(cislostavby," ",nazevstavby)</f>
        <v>1461 Tréninkové centrum psychiatrické rehabilitace</v>
      </c>
      <c r="D1" s="97"/>
      <c r="E1" s="98"/>
      <c r="F1" s="97"/>
      <c r="G1" s="99" t="s">
        <v>49</v>
      </c>
      <c r="H1" s="100" t="s">
        <v>83</v>
      </c>
      <c r="I1" s="101"/>
    </row>
    <row r="2" spans="1:9" ht="13.5" thickBot="1">
      <c r="A2" s="236" t="s">
        <v>50</v>
      </c>
      <c r="B2" s="237"/>
      <c r="C2" s="102" t="str">
        <f>CONCATENATE(cisloobjektu," ",nazevobjektu)</f>
        <v>O Tréninkové centrum manuálních dovedností</v>
      </c>
      <c r="D2" s="103"/>
      <c r="E2" s="104"/>
      <c r="F2" s="103"/>
      <c r="G2" s="238" t="s">
        <v>79</v>
      </c>
      <c r="H2" s="239"/>
      <c r="I2" s="240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6" t="str">
        <f>Položky!B7</f>
        <v>1</v>
      </c>
      <c r="B7" s="114" t="str">
        <f>Položky!C7</f>
        <v>Zemní práce</v>
      </c>
      <c r="C7" s="65"/>
      <c r="D7" s="115"/>
      <c r="E7" s="197">
        <f>Položky!BA40</f>
        <v>0</v>
      </c>
      <c r="F7" s="198">
        <f>Položky!BB40</f>
        <v>0</v>
      </c>
      <c r="G7" s="198">
        <f>Položky!BC40</f>
        <v>0</v>
      </c>
      <c r="H7" s="198">
        <f>Položky!BD40</f>
        <v>0</v>
      </c>
      <c r="I7" s="199">
        <f>Položky!BE40</f>
        <v>0</v>
      </c>
    </row>
    <row r="8" spans="1:9" s="34" customFormat="1" ht="12.75">
      <c r="A8" s="196" t="str">
        <f>Položky!B41</f>
        <v>2</v>
      </c>
      <c r="B8" s="114" t="str">
        <f>Položky!C41</f>
        <v>Základy a zvláštní zakládání</v>
      </c>
      <c r="C8" s="65"/>
      <c r="D8" s="115"/>
      <c r="E8" s="197">
        <f>Položky!BA63</f>
        <v>0</v>
      </c>
      <c r="F8" s="198">
        <f>Položky!BB63</f>
        <v>0</v>
      </c>
      <c r="G8" s="198">
        <f>Položky!BC63</f>
        <v>0</v>
      </c>
      <c r="H8" s="198">
        <f>Položky!BD63</f>
        <v>0</v>
      </c>
      <c r="I8" s="199">
        <f>Položky!BE63</f>
        <v>0</v>
      </c>
    </row>
    <row r="9" spans="1:9" s="34" customFormat="1" ht="12.75">
      <c r="A9" s="196" t="str">
        <f>Položky!B64</f>
        <v>3</v>
      </c>
      <c r="B9" s="114" t="str">
        <f>Položky!C64</f>
        <v>Svislé a kompletní konstrukce</v>
      </c>
      <c r="C9" s="65"/>
      <c r="D9" s="115"/>
      <c r="E9" s="197">
        <f>Položky!BA141</f>
        <v>0</v>
      </c>
      <c r="F9" s="198">
        <f>Položky!BB141</f>
        <v>0</v>
      </c>
      <c r="G9" s="198">
        <f>Položky!BC141</f>
        <v>0</v>
      </c>
      <c r="H9" s="198">
        <f>Položky!BD141</f>
        <v>0</v>
      </c>
      <c r="I9" s="199">
        <f>Položky!BE141</f>
        <v>0</v>
      </c>
    </row>
    <row r="10" spans="1:9" s="34" customFormat="1" ht="12.75">
      <c r="A10" s="196" t="str">
        <f>Položky!B142</f>
        <v>4</v>
      </c>
      <c r="B10" s="114" t="str">
        <f>Položky!C142</f>
        <v>Vodorovné konstrukce</v>
      </c>
      <c r="C10" s="65"/>
      <c r="D10" s="115"/>
      <c r="E10" s="197">
        <f>Položky!BA159</f>
        <v>0</v>
      </c>
      <c r="F10" s="198">
        <f>Položky!BB159</f>
        <v>0</v>
      </c>
      <c r="G10" s="198">
        <f>Položky!BC159</f>
        <v>0</v>
      </c>
      <c r="H10" s="198">
        <f>Položky!BD159</f>
        <v>0</v>
      </c>
      <c r="I10" s="199">
        <f>Položky!BE159</f>
        <v>0</v>
      </c>
    </row>
    <row r="11" spans="1:9" s="34" customFormat="1" ht="12.75">
      <c r="A11" s="196" t="str">
        <f>Položky!B160</f>
        <v>5</v>
      </c>
      <c r="B11" s="114" t="str">
        <f>Položky!C160</f>
        <v>Komunikace</v>
      </c>
      <c r="C11" s="65"/>
      <c r="D11" s="115"/>
      <c r="E11" s="197">
        <f>Položky!BA165</f>
        <v>0</v>
      </c>
      <c r="F11" s="198">
        <f>Položky!BB165</f>
        <v>0</v>
      </c>
      <c r="G11" s="198">
        <f>Položky!BC165</f>
        <v>0</v>
      </c>
      <c r="H11" s="198">
        <f>Položky!BD165</f>
        <v>0</v>
      </c>
      <c r="I11" s="199">
        <f>Položky!BE165</f>
        <v>0</v>
      </c>
    </row>
    <row r="12" spans="1:9" s="34" customFormat="1" ht="12.75">
      <c r="A12" s="196" t="str">
        <f>Položky!B166</f>
        <v>61</v>
      </c>
      <c r="B12" s="114" t="str">
        <f>Položky!C166</f>
        <v>Upravy povrchů vnitřní</v>
      </c>
      <c r="C12" s="65"/>
      <c r="D12" s="115"/>
      <c r="E12" s="197">
        <f>Položky!BA178</f>
        <v>0</v>
      </c>
      <c r="F12" s="198">
        <f>Položky!BB178</f>
        <v>0</v>
      </c>
      <c r="G12" s="198">
        <f>Položky!BC178</f>
        <v>0</v>
      </c>
      <c r="H12" s="198">
        <f>Položky!BD178</f>
        <v>0</v>
      </c>
      <c r="I12" s="199">
        <f>Položky!BE178</f>
        <v>0</v>
      </c>
    </row>
    <row r="13" spans="1:9" s="34" customFormat="1" ht="12.75">
      <c r="A13" s="196" t="str">
        <f>Položky!B179</f>
        <v>62</v>
      </c>
      <c r="B13" s="114" t="str">
        <f>Položky!C179</f>
        <v>Úpravy povrchů vnější</v>
      </c>
      <c r="C13" s="65"/>
      <c r="D13" s="115"/>
      <c r="E13" s="197">
        <f>Položky!BA199</f>
        <v>0</v>
      </c>
      <c r="F13" s="198">
        <f>Položky!BB199</f>
        <v>0</v>
      </c>
      <c r="G13" s="198">
        <f>Položky!BC199</f>
        <v>0</v>
      </c>
      <c r="H13" s="198">
        <f>Položky!BD199</f>
        <v>0</v>
      </c>
      <c r="I13" s="199">
        <f>Položky!BE199</f>
        <v>0</v>
      </c>
    </row>
    <row r="14" spans="1:9" s="34" customFormat="1" ht="12.75">
      <c r="A14" s="196" t="str">
        <f>Položky!B200</f>
        <v>63</v>
      </c>
      <c r="B14" s="114" t="str">
        <f>Položky!C200</f>
        <v>Podlahy a podlahové konstrukce</v>
      </c>
      <c r="C14" s="65"/>
      <c r="D14" s="115"/>
      <c r="E14" s="197">
        <f>Položky!BA214</f>
        <v>0</v>
      </c>
      <c r="F14" s="198">
        <f>Položky!BB214</f>
        <v>0</v>
      </c>
      <c r="G14" s="198">
        <f>Položky!BC214</f>
        <v>0</v>
      </c>
      <c r="H14" s="198">
        <f>Položky!BD214</f>
        <v>0</v>
      </c>
      <c r="I14" s="199">
        <f>Položky!BE214</f>
        <v>0</v>
      </c>
    </row>
    <row r="15" spans="1:9" s="34" customFormat="1" ht="12.75">
      <c r="A15" s="196" t="str">
        <f>Položky!B215</f>
        <v>64</v>
      </c>
      <c r="B15" s="114" t="str">
        <f>Položky!C215</f>
        <v>Výplně otvorů</v>
      </c>
      <c r="C15" s="65"/>
      <c r="D15" s="115"/>
      <c r="E15" s="197">
        <f>Položky!BA225</f>
        <v>0</v>
      </c>
      <c r="F15" s="198">
        <f>Položky!BB225</f>
        <v>0</v>
      </c>
      <c r="G15" s="198">
        <f>Položky!BC225</f>
        <v>0</v>
      </c>
      <c r="H15" s="198">
        <f>Položky!BD225</f>
        <v>0</v>
      </c>
      <c r="I15" s="199">
        <f>Položky!BE225</f>
        <v>0</v>
      </c>
    </row>
    <row r="16" spans="1:9" s="34" customFormat="1" ht="12.75">
      <c r="A16" s="196" t="str">
        <f>Položky!B226</f>
        <v>8</v>
      </c>
      <c r="B16" s="114" t="str">
        <f>Položky!C226</f>
        <v>Trubní vedení</v>
      </c>
      <c r="C16" s="65"/>
      <c r="D16" s="115"/>
      <c r="E16" s="197">
        <f>Položky!BA230</f>
        <v>0</v>
      </c>
      <c r="F16" s="198">
        <f>Položky!BB230</f>
        <v>0</v>
      </c>
      <c r="G16" s="198">
        <f>Položky!BC230</f>
        <v>0</v>
      </c>
      <c r="H16" s="198">
        <f>Položky!BD230</f>
        <v>0</v>
      </c>
      <c r="I16" s="199">
        <f>Položky!BE230</f>
        <v>0</v>
      </c>
    </row>
    <row r="17" spans="1:9" s="34" customFormat="1" ht="12.75">
      <c r="A17" s="196" t="str">
        <f>Položky!B231</f>
        <v>9</v>
      </c>
      <c r="B17" s="114" t="str">
        <f>Položky!C231</f>
        <v>Ostatní konstrukce, bourání</v>
      </c>
      <c r="C17" s="65"/>
      <c r="D17" s="115"/>
      <c r="E17" s="197">
        <f>Položky!BA282</f>
        <v>0</v>
      </c>
      <c r="F17" s="198">
        <f>Položky!BB282</f>
        <v>0</v>
      </c>
      <c r="G17" s="198">
        <f>Položky!BC282</f>
        <v>0</v>
      </c>
      <c r="H17" s="198">
        <f>Položky!BD282</f>
        <v>0</v>
      </c>
      <c r="I17" s="199">
        <f>Položky!BE282</f>
        <v>0</v>
      </c>
    </row>
    <row r="18" spans="1:9" s="34" customFormat="1" ht="12.75">
      <c r="A18" s="196" t="str">
        <f>Položky!B283</f>
        <v>91</v>
      </c>
      <c r="B18" s="114" t="str">
        <f>Položky!C283</f>
        <v>Doplňující práce na komunikaci</v>
      </c>
      <c r="C18" s="65"/>
      <c r="D18" s="115"/>
      <c r="E18" s="197">
        <f>Položky!BA286</f>
        <v>0</v>
      </c>
      <c r="F18" s="198">
        <f>Položky!BB286</f>
        <v>0</v>
      </c>
      <c r="G18" s="198">
        <f>Položky!BC286</f>
        <v>0</v>
      </c>
      <c r="H18" s="198">
        <f>Položky!BD286</f>
        <v>0</v>
      </c>
      <c r="I18" s="199">
        <f>Položky!BE286</f>
        <v>0</v>
      </c>
    </row>
    <row r="19" spans="1:9" s="34" customFormat="1" ht="12.75">
      <c r="A19" s="196" t="str">
        <f>Položky!B287</f>
        <v>94</v>
      </c>
      <c r="B19" s="114" t="str">
        <f>Položky!C287</f>
        <v>Lešení a stavební výtahy</v>
      </c>
      <c r="C19" s="65"/>
      <c r="D19" s="115"/>
      <c r="E19" s="197">
        <f>Položky!BA301</f>
        <v>0</v>
      </c>
      <c r="F19" s="198">
        <f>Položky!BB301</f>
        <v>0</v>
      </c>
      <c r="G19" s="198">
        <f>Položky!BC301</f>
        <v>0</v>
      </c>
      <c r="H19" s="198">
        <f>Položky!BD301</f>
        <v>0</v>
      </c>
      <c r="I19" s="199">
        <f>Položky!BE301</f>
        <v>0</v>
      </c>
    </row>
    <row r="20" spans="1:9" s="34" customFormat="1" ht="12.75">
      <c r="A20" s="196" t="str">
        <f>Položky!B302</f>
        <v>95</v>
      </c>
      <c r="B20" s="114" t="str">
        <f>Položky!C302</f>
        <v>Dokončovací konstrukce na pozemních stavbách</v>
      </c>
      <c r="C20" s="65"/>
      <c r="D20" s="115"/>
      <c r="E20" s="197">
        <f>Položky!BA321</f>
        <v>0</v>
      </c>
      <c r="F20" s="198">
        <f>Položky!BB321</f>
        <v>0</v>
      </c>
      <c r="G20" s="198">
        <f>Položky!BC321</f>
        <v>0</v>
      </c>
      <c r="H20" s="198">
        <f>Položky!BD321</f>
        <v>0</v>
      </c>
      <c r="I20" s="199">
        <f>Položky!BE321</f>
        <v>0</v>
      </c>
    </row>
    <row r="21" spans="1:9" s="34" customFormat="1" ht="12.75">
      <c r="A21" s="196" t="str">
        <f>Položky!B322</f>
        <v>96</v>
      </c>
      <c r="B21" s="114" t="str">
        <f>Položky!C322</f>
        <v>Bourání konstrukcí</v>
      </c>
      <c r="C21" s="65"/>
      <c r="D21" s="115"/>
      <c r="E21" s="197">
        <f>Položky!BA337</f>
        <v>0</v>
      </c>
      <c r="F21" s="198">
        <f>Položky!BB337</f>
        <v>0</v>
      </c>
      <c r="G21" s="198">
        <f>Položky!BC337</f>
        <v>0</v>
      </c>
      <c r="H21" s="198">
        <f>Položky!BD337</f>
        <v>0</v>
      </c>
      <c r="I21" s="199">
        <f>Položky!BE337</f>
        <v>0</v>
      </c>
    </row>
    <row r="22" spans="1:9" s="34" customFormat="1" ht="12.75">
      <c r="A22" s="196" t="str">
        <f>Položky!B338</f>
        <v>97</v>
      </c>
      <c r="B22" s="114" t="str">
        <f>Položky!C338</f>
        <v>Prorážení otvorů</v>
      </c>
      <c r="C22" s="65"/>
      <c r="D22" s="115"/>
      <c r="E22" s="197">
        <f>Položky!BA349</f>
        <v>0</v>
      </c>
      <c r="F22" s="198">
        <f>Položky!BB349</f>
        <v>0</v>
      </c>
      <c r="G22" s="198">
        <f>Položky!BC349</f>
        <v>0</v>
      </c>
      <c r="H22" s="198">
        <f>Položky!BD349</f>
        <v>0</v>
      </c>
      <c r="I22" s="199">
        <f>Položky!BE349</f>
        <v>0</v>
      </c>
    </row>
    <row r="23" spans="1:9" s="34" customFormat="1" ht="12.75">
      <c r="A23" s="196" t="str">
        <f>Položky!B350</f>
        <v>99</v>
      </c>
      <c r="B23" s="114" t="str">
        <f>Položky!C350</f>
        <v>Staveništní přesun hmot</v>
      </c>
      <c r="C23" s="65"/>
      <c r="D23" s="115"/>
      <c r="E23" s="197">
        <f>Položky!BA352</f>
        <v>0</v>
      </c>
      <c r="F23" s="198">
        <f>Položky!BB352</f>
        <v>0</v>
      </c>
      <c r="G23" s="198">
        <f>Položky!BC352</f>
        <v>0</v>
      </c>
      <c r="H23" s="198">
        <f>Položky!BD352</f>
        <v>0</v>
      </c>
      <c r="I23" s="199">
        <f>Položky!BE352</f>
        <v>0</v>
      </c>
    </row>
    <row r="24" spans="1:9" s="34" customFormat="1" ht="12.75">
      <c r="A24" s="196" t="str">
        <f>Položky!B353</f>
        <v>711</v>
      </c>
      <c r="B24" s="114" t="str">
        <f>Položky!C353</f>
        <v>Izolace proti vodě</v>
      </c>
      <c r="C24" s="65"/>
      <c r="D24" s="115"/>
      <c r="E24" s="197">
        <f>Položky!BA363</f>
        <v>0</v>
      </c>
      <c r="F24" s="198">
        <f>Položky!BB363</f>
        <v>0</v>
      </c>
      <c r="G24" s="198">
        <f>Položky!BC363</f>
        <v>0</v>
      </c>
      <c r="H24" s="198">
        <f>Položky!BD363</f>
        <v>0</v>
      </c>
      <c r="I24" s="199">
        <f>Položky!BE363</f>
        <v>0</v>
      </c>
    </row>
    <row r="25" spans="1:9" s="34" customFormat="1" ht="12.75">
      <c r="A25" s="196" t="str">
        <f>Položky!B364</f>
        <v>713</v>
      </c>
      <c r="B25" s="114" t="str">
        <f>Položky!C364</f>
        <v>Izolace tepelné</v>
      </c>
      <c r="C25" s="65"/>
      <c r="D25" s="115"/>
      <c r="E25" s="197">
        <f>Položky!BA377</f>
        <v>0</v>
      </c>
      <c r="F25" s="198">
        <f>Položky!BB377</f>
        <v>0</v>
      </c>
      <c r="G25" s="198">
        <f>Položky!BC377</f>
        <v>0</v>
      </c>
      <c r="H25" s="198">
        <f>Položky!BD377</f>
        <v>0</v>
      </c>
      <c r="I25" s="199">
        <f>Položky!BE377</f>
        <v>0</v>
      </c>
    </row>
    <row r="26" spans="1:9" s="34" customFormat="1" ht="12.75">
      <c r="A26" s="196" t="str">
        <f>Položky!B378</f>
        <v>720</v>
      </c>
      <c r="B26" s="114" t="str">
        <f>Položky!C378</f>
        <v>Zdravotechnická instalace</v>
      </c>
      <c r="C26" s="65"/>
      <c r="D26" s="115"/>
      <c r="E26" s="197">
        <f>Položky!BA384</f>
        <v>0</v>
      </c>
      <c r="F26" s="198">
        <f>Položky!BB384</f>
        <v>0</v>
      </c>
      <c r="G26" s="198">
        <f>Položky!BC384</f>
        <v>0</v>
      </c>
      <c r="H26" s="198">
        <f>Položky!BD384</f>
        <v>0</v>
      </c>
      <c r="I26" s="199">
        <f>Položky!BE384</f>
        <v>0</v>
      </c>
    </row>
    <row r="27" spans="1:9" s="34" customFormat="1" ht="12.75">
      <c r="A27" s="196" t="str">
        <f>Položky!B385</f>
        <v>725</v>
      </c>
      <c r="B27" s="114" t="str">
        <f>Položky!C385</f>
        <v>Zařizovací předměty</v>
      </c>
      <c r="C27" s="65"/>
      <c r="D27" s="115"/>
      <c r="E27" s="197">
        <f>Položky!BA389</f>
        <v>0</v>
      </c>
      <c r="F27" s="198">
        <f>Položky!BB389</f>
        <v>0</v>
      </c>
      <c r="G27" s="198">
        <f>Položky!BC389</f>
        <v>0</v>
      </c>
      <c r="H27" s="198">
        <f>Položky!BD389</f>
        <v>0</v>
      </c>
      <c r="I27" s="199">
        <f>Položky!BE389</f>
        <v>0</v>
      </c>
    </row>
    <row r="28" spans="1:9" s="34" customFormat="1" ht="12.75">
      <c r="A28" s="196" t="str">
        <f>Položky!B390</f>
        <v>730</v>
      </c>
      <c r="B28" s="114" t="str">
        <f>Položky!C390</f>
        <v>Ústřední vytápění</v>
      </c>
      <c r="C28" s="65"/>
      <c r="D28" s="115"/>
      <c r="E28" s="197">
        <f>Položky!BA395</f>
        <v>0</v>
      </c>
      <c r="F28" s="198">
        <f>Položky!BB395</f>
        <v>0</v>
      </c>
      <c r="G28" s="198">
        <f>Položky!BC395</f>
        <v>0</v>
      </c>
      <c r="H28" s="198">
        <f>Položky!BD395</f>
        <v>0</v>
      </c>
      <c r="I28" s="199">
        <f>Položky!BE395</f>
        <v>0</v>
      </c>
    </row>
    <row r="29" spans="1:9" s="34" customFormat="1" ht="12.75">
      <c r="A29" s="196" t="str">
        <f>Položky!B396</f>
        <v>762</v>
      </c>
      <c r="B29" s="114" t="str">
        <f>Položky!C396</f>
        <v>Konstrukce tesařské</v>
      </c>
      <c r="C29" s="65"/>
      <c r="D29" s="115"/>
      <c r="E29" s="197">
        <f>Položky!BA409</f>
        <v>0</v>
      </c>
      <c r="F29" s="198">
        <f>Položky!BB409</f>
        <v>0</v>
      </c>
      <c r="G29" s="198">
        <f>Položky!BC409</f>
        <v>0</v>
      </c>
      <c r="H29" s="198">
        <f>Položky!BD409</f>
        <v>0</v>
      </c>
      <c r="I29" s="199">
        <f>Položky!BE409</f>
        <v>0</v>
      </c>
    </row>
    <row r="30" spans="1:9" s="34" customFormat="1" ht="12.75">
      <c r="A30" s="196" t="str">
        <f>Položky!B410</f>
        <v>764</v>
      </c>
      <c r="B30" s="114" t="str">
        <f>Položky!C410</f>
        <v>Konstrukce klempířské</v>
      </c>
      <c r="C30" s="65"/>
      <c r="D30" s="115"/>
      <c r="E30" s="197">
        <f>Položky!BA422</f>
        <v>0</v>
      </c>
      <c r="F30" s="198">
        <f>Položky!BB422</f>
        <v>0</v>
      </c>
      <c r="G30" s="198">
        <f>Položky!BC422</f>
        <v>0</v>
      </c>
      <c r="H30" s="198">
        <f>Položky!BD422</f>
        <v>0</v>
      </c>
      <c r="I30" s="199">
        <f>Položky!BE422</f>
        <v>0</v>
      </c>
    </row>
    <row r="31" spans="1:9" s="34" customFormat="1" ht="12.75">
      <c r="A31" s="196" t="str">
        <f>Položky!B423</f>
        <v>765</v>
      </c>
      <c r="B31" s="114" t="str">
        <f>Položky!C423</f>
        <v>Krytiny tvrdé</v>
      </c>
      <c r="C31" s="65"/>
      <c r="D31" s="115"/>
      <c r="E31" s="197">
        <f>Položky!BA439</f>
        <v>0</v>
      </c>
      <c r="F31" s="198">
        <f>Položky!BB439</f>
        <v>0</v>
      </c>
      <c r="G31" s="198">
        <f>Položky!BC439</f>
        <v>0</v>
      </c>
      <c r="H31" s="198">
        <f>Položky!BD439</f>
        <v>0</v>
      </c>
      <c r="I31" s="199">
        <f>Položky!BE439</f>
        <v>0</v>
      </c>
    </row>
    <row r="32" spans="1:9" s="34" customFormat="1" ht="12.75">
      <c r="A32" s="196" t="str">
        <f>Položky!B440</f>
        <v>766</v>
      </c>
      <c r="B32" s="114" t="str">
        <f>Položky!C440</f>
        <v>Konstrukce truhlářské</v>
      </c>
      <c r="C32" s="65"/>
      <c r="D32" s="115"/>
      <c r="E32" s="197">
        <f>Položky!BA517</f>
        <v>0</v>
      </c>
      <c r="F32" s="198">
        <f>Položky!BB517</f>
        <v>0</v>
      </c>
      <c r="G32" s="198">
        <f>Položky!BC517</f>
        <v>0</v>
      </c>
      <c r="H32" s="198">
        <f>Položky!BD517</f>
        <v>0</v>
      </c>
      <c r="I32" s="199">
        <f>Položky!BE517</f>
        <v>0</v>
      </c>
    </row>
    <row r="33" spans="1:9" s="34" customFormat="1" ht="12.75">
      <c r="A33" s="196" t="str">
        <f>Položky!B518</f>
        <v>767</v>
      </c>
      <c r="B33" s="114" t="str">
        <f>Položky!C518</f>
        <v>Konstrukce zámečnické</v>
      </c>
      <c r="C33" s="65"/>
      <c r="D33" s="115"/>
      <c r="E33" s="197">
        <f>Položky!BA542</f>
        <v>0</v>
      </c>
      <c r="F33" s="198">
        <f>Položky!BB542</f>
        <v>0</v>
      </c>
      <c r="G33" s="198">
        <f>Položky!BC542</f>
        <v>0</v>
      </c>
      <c r="H33" s="198">
        <f>Položky!BD542</f>
        <v>0</v>
      </c>
      <c r="I33" s="199">
        <f>Položky!BE542</f>
        <v>0</v>
      </c>
    </row>
    <row r="34" spans="1:9" s="34" customFormat="1" ht="12.75">
      <c r="A34" s="196" t="str">
        <f>Položky!B543</f>
        <v>769</v>
      </c>
      <c r="B34" s="114" t="str">
        <f>Položky!C543</f>
        <v>Otvorové prvky z plastu</v>
      </c>
      <c r="C34" s="65"/>
      <c r="D34" s="115"/>
      <c r="E34" s="197">
        <f>Položky!BA579</f>
        <v>0</v>
      </c>
      <c r="F34" s="198">
        <f>Položky!BB579</f>
        <v>0</v>
      </c>
      <c r="G34" s="198">
        <f>Položky!BC579</f>
        <v>0</v>
      </c>
      <c r="H34" s="198">
        <f>Položky!BD579</f>
        <v>0</v>
      </c>
      <c r="I34" s="199">
        <f>Položky!BE579</f>
        <v>0</v>
      </c>
    </row>
    <row r="35" spans="1:9" s="34" customFormat="1" ht="12.75">
      <c r="A35" s="196" t="str">
        <f>Položky!B580</f>
        <v>771</v>
      </c>
      <c r="B35" s="114" t="str">
        <f>Položky!C580</f>
        <v>Podlahy z dlaždic a obklady</v>
      </c>
      <c r="C35" s="65"/>
      <c r="D35" s="115"/>
      <c r="E35" s="197">
        <f>Položky!BA603</f>
        <v>0</v>
      </c>
      <c r="F35" s="198">
        <f>Položky!BB603</f>
        <v>0</v>
      </c>
      <c r="G35" s="198">
        <f>Položky!BC603</f>
        <v>0</v>
      </c>
      <c r="H35" s="198">
        <f>Položky!BD603</f>
        <v>0</v>
      </c>
      <c r="I35" s="199">
        <f>Položky!BE603</f>
        <v>0</v>
      </c>
    </row>
    <row r="36" spans="1:9" s="34" customFormat="1" ht="12.75">
      <c r="A36" s="196" t="str">
        <f>Položky!B604</f>
        <v>776</v>
      </c>
      <c r="B36" s="114" t="str">
        <f>Položky!C604</f>
        <v>Podlahy povlakové</v>
      </c>
      <c r="C36" s="65"/>
      <c r="D36" s="115"/>
      <c r="E36" s="197">
        <f>Položky!BA619</f>
        <v>0</v>
      </c>
      <c r="F36" s="198">
        <f>Položky!BB619</f>
        <v>0</v>
      </c>
      <c r="G36" s="198">
        <f>Položky!BC619</f>
        <v>0</v>
      </c>
      <c r="H36" s="198">
        <f>Položky!BD619</f>
        <v>0</v>
      </c>
      <c r="I36" s="199">
        <f>Položky!BE619</f>
        <v>0</v>
      </c>
    </row>
    <row r="37" spans="1:9" s="34" customFormat="1" ht="12.75">
      <c r="A37" s="196" t="str">
        <f>Položky!B620</f>
        <v>781</v>
      </c>
      <c r="B37" s="114" t="str">
        <f>Položky!C620</f>
        <v>Obklady keramické</v>
      </c>
      <c r="C37" s="65"/>
      <c r="D37" s="115"/>
      <c r="E37" s="197">
        <f>Položky!BA636</f>
        <v>0</v>
      </c>
      <c r="F37" s="198">
        <f>Položky!BB636</f>
        <v>0</v>
      </c>
      <c r="G37" s="198">
        <f>Položky!BC636</f>
        <v>0</v>
      </c>
      <c r="H37" s="198">
        <f>Položky!BD636</f>
        <v>0</v>
      </c>
      <c r="I37" s="199">
        <f>Položky!BE636</f>
        <v>0</v>
      </c>
    </row>
    <row r="38" spans="1:9" s="34" customFormat="1" ht="12.75">
      <c r="A38" s="196" t="str">
        <f>Položky!B637</f>
        <v>783</v>
      </c>
      <c r="B38" s="114" t="str">
        <f>Položky!C637</f>
        <v>Nátěry</v>
      </c>
      <c r="C38" s="65"/>
      <c r="D38" s="115"/>
      <c r="E38" s="197">
        <f>Položky!BA643</f>
        <v>0</v>
      </c>
      <c r="F38" s="198">
        <f>Položky!BB643</f>
        <v>0</v>
      </c>
      <c r="G38" s="198">
        <f>Položky!BC643</f>
        <v>0</v>
      </c>
      <c r="H38" s="198">
        <f>Položky!BD643</f>
        <v>0</v>
      </c>
      <c r="I38" s="199">
        <f>Položky!BE643</f>
        <v>0</v>
      </c>
    </row>
    <row r="39" spans="1:9" s="34" customFormat="1" ht="12.75">
      <c r="A39" s="196" t="str">
        <f>Položky!B644</f>
        <v>784</v>
      </c>
      <c r="B39" s="114" t="str">
        <f>Položky!C644</f>
        <v>Malby</v>
      </c>
      <c r="C39" s="65"/>
      <c r="D39" s="115"/>
      <c r="E39" s="197">
        <f>Položky!BA647</f>
        <v>0</v>
      </c>
      <c r="F39" s="198">
        <f>Položky!BB647</f>
        <v>0</v>
      </c>
      <c r="G39" s="198">
        <f>Položky!BC647</f>
        <v>0</v>
      </c>
      <c r="H39" s="198">
        <f>Položky!BD647</f>
        <v>0</v>
      </c>
      <c r="I39" s="199">
        <f>Položky!BE647</f>
        <v>0</v>
      </c>
    </row>
    <row r="40" spans="1:9" s="34" customFormat="1" ht="12.75">
      <c r="A40" s="196" t="str">
        <f>Položky!B648</f>
        <v>790</v>
      </c>
      <c r="B40" s="114" t="str">
        <f>Položky!C648</f>
        <v>Vnitřní vybavení</v>
      </c>
      <c r="C40" s="65"/>
      <c r="D40" s="115"/>
      <c r="E40" s="197">
        <f>Položky!BA655</f>
        <v>0</v>
      </c>
      <c r="F40" s="198">
        <f>Položky!BB655</f>
        <v>0</v>
      </c>
      <c r="G40" s="198">
        <f>Položky!BC655</f>
        <v>0</v>
      </c>
      <c r="H40" s="198">
        <f>Položky!BD655</f>
        <v>0</v>
      </c>
      <c r="I40" s="199">
        <f>Položky!BE655</f>
        <v>0</v>
      </c>
    </row>
    <row r="41" spans="1:9" s="34" customFormat="1" ht="12.75">
      <c r="A41" s="196" t="str">
        <f>Položky!B656</f>
        <v>M21</v>
      </c>
      <c r="B41" s="114" t="str">
        <f>Položky!C656</f>
        <v>Elektromontáže</v>
      </c>
      <c r="C41" s="65"/>
      <c r="D41" s="115"/>
      <c r="E41" s="197">
        <f>Položky!BA663</f>
        <v>0</v>
      </c>
      <c r="F41" s="198">
        <f>Položky!BB663</f>
        <v>0</v>
      </c>
      <c r="G41" s="198">
        <f>Položky!BC663</f>
        <v>0</v>
      </c>
      <c r="H41" s="198">
        <f>Položky!BD663</f>
        <v>0</v>
      </c>
      <c r="I41" s="199">
        <f>Položky!BE663</f>
        <v>0</v>
      </c>
    </row>
    <row r="42" spans="1:9" s="34" customFormat="1" ht="12.75">
      <c r="A42" s="196" t="str">
        <f>Položky!B664</f>
        <v>M24</v>
      </c>
      <c r="B42" s="114" t="str">
        <f>Položky!C664</f>
        <v>Montáže vzduchotechnických zařízení</v>
      </c>
      <c r="C42" s="65"/>
      <c r="D42" s="115"/>
      <c r="E42" s="197">
        <f>Položky!BA668</f>
        <v>0</v>
      </c>
      <c r="F42" s="198">
        <f>Položky!BB668</f>
        <v>0</v>
      </c>
      <c r="G42" s="198">
        <f>Položky!BC668</f>
        <v>0</v>
      </c>
      <c r="H42" s="198">
        <f>Položky!BD668</f>
        <v>0</v>
      </c>
      <c r="I42" s="199">
        <f>Položky!BE668</f>
        <v>0</v>
      </c>
    </row>
    <row r="43" spans="1:9" s="34" customFormat="1" ht="13.5" thickBot="1">
      <c r="A43" s="196" t="str">
        <f>Položky!B669</f>
        <v>D96</v>
      </c>
      <c r="B43" s="114" t="str">
        <f>Položky!C669</f>
        <v>Přesuny suti a vybouraných hmot</v>
      </c>
      <c r="C43" s="65"/>
      <c r="D43" s="115"/>
      <c r="E43" s="197">
        <f>Položky!BA674</f>
        <v>0</v>
      </c>
      <c r="F43" s="198">
        <f>Položky!BB674</f>
        <v>0</v>
      </c>
      <c r="G43" s="198">
        <f>Položky!BC674</f>
        <v>0</v>
      </c>
      <c r="H43" s="198">
        <f>Položky!BD674</f>
        <v>0</v>
      </c>
      <c r="I43" s="199">
        <f>Položky!BE674</f>
        <v>0</v>
      </c>
    </row>
    <row r="44" spans="1:9" s="122" customFormat="1" ht="13.5" thickBot="1">
      <c r="A44" s="116"/>
      <c r="B44" s="117" t="s">
        <v>57</v>
      </c>
      <c r="C44" s="117"/>
      <c r="D44" s="118"/>
      <c r="E44" s="119">
        <f>SUM(E7:E43)</f>
        <v>0</v>
      </c>
      <c r="F44" s="120">
        <f>SUM(F7:F43)</f>
        <v>0</v>
      </c>
      <c r="G44" s="120">
        <f>SUM(G7:G43)</f>
        <v>0</v>
      </c>
      <c r="H44" s="120">
        <f>SUM(H7:H43)</f>
        <v>0</v>
      </c>
      <c r="I44" s="121">
        <f>SUM(I7:I43)</f>
        <v>0</v>
      </c>
    </row>
    <row r="45" spans="1:9" ht="12.75">
      <c r="A45" s="65"/>
      <c r="B45" s="65"/>
      <c r="C45" s="65"/>
      <c r="D45" s="65"/>
      <c r="E45" s="65"/>
      <c r="F45" s="65"/>
      <c r="G45" s="65"/>
      <c r="H45" s="65"/>
      <c r="I45" s="65"/>
    </row>
    <row r="46" spans="1:57" ht="19.5" customHeight="1">
      <c r="A46" s="106" t="s">
        <v>58</v>
      </c>
      <c r="B46" s="106"/>
      <c r="C46" s="106"/>
      <c r="D46" s="106"/>
      <c r="E46" s="106"/>
      <c r="F46" s="106"/>
      <c r="G46" s="123"/>
      <c r="H46" s="106"/>
      <c r="I46" s="106"/>
      <c r="BA46" s="40"/>
      <c r="BB46" s="40"/>
      <c r="BC46" s="40"/>
      <c r="BD46" s="40"/>
      <c r="BE46" s="40"/>
    </row>
    <row r="47" spans="1:9" ht="13.5" thickBot="1">
      <c r="A47" s="76"/>
      <c r="B47" s="76"/>
      <c r="C47" s="76"/>
      <c r="D47" s="76"/>
      <c r="E47" s="76"/>
      <c r="F47" s="76"/>
      <c r="G47" s="76"/>
      <c r="H47" s="76"/>
      <c r="I47" s="76"/>
    </row>
    <row r="48" spans="1:9" ht="12.75">
      <c r="A48" s="70" t="s">
        <v>59</v>
      </c>
      <c r="B48" s="71"/>
      <c r="C48" s="71"/>
      <c r="D48" s="124"/>
      <c r="E48" s="125" t="s">
        <v>60</v>
      </c>
      <c r="F48" s="126" t="s">
        <v>61</v>
      </c>
      <c r="G48" s="127" t="s">
        <v>62</v>
      </c>
      <c r="H48" s="128"/>
      <c r="I48" s="129" t="s">
        <v>60</v>
      </c>
    </row>
    <row r="49" spans="1:53" ht="12.75">
      <c r="A49" s="63" t="s">
        <v>1094</v>
      </c>
      <c r="B49" s="54"/>
      <c r="C49" s="54"/>
      <c r="D49" s="130"/>
      <c r="E49" s="131"/>
      <c r="F49" s="132"/>
      <c r="G49" s="133">
        <f aca="true" t="shared" si="0" ref="G49:G56">CHOOSE(BA49+1,HSV+PSV,HSV+PSV+Mont,HSV+PSV+Dodavka+Mont,HSV,PSV,Mont,Dodavka,Mont+Dodavka,0)</f>
        <v>0</v>
      </c>
      <c r="H49" s="134"/>
      <c r="I49" s="135">
        <f aca="true" t="shared" si="1" ref="I49:I56">E49+F49*G49/100</f>
        <v>0</v>
      </c>
      <c r="BA49">
        <v>0</v>
      </c>
    </row>
    <row r="50" spans="1:53" ht="12.75">
      <c r="A50" s="63" t="s">
        <v>1095</v>
      </c>
      <c r="B50" s="54"/>
      <c r="C50" s="54"/>
      <c r="D50" s="130"/>
      <c r="E50" s="131"/>
      <c r="F50" s="132"/>
      <c r="G50" s="133">
        <f t="shared" si="0"/>
        <v>0</v>
      </c>
      <c r="H50" s="134"/>
      <c r="I50" s="135">
        <f t="shared" si="1"/>
        <v>0</v>
      </c>
      <c r="BA50">
        <v>0</v>
      </c>
    </row>
    <row r="51" spans="1:53" ht="12.75">
      <c r="A51" s="63" t="s">
        <v>1096</v>
      </c>
      <c r="B51" s="54"/>
      <c r="C51" s="54"/>
      <c r="D51" s="130"/>
      <c r="E51" s="131"/>
      <c r="F51" s="132"/>
      <c r="G51" s="133">
        <f t="shared" si="0"/>
        <v>0</v>
      </c>
      <c r="H51" s="134"/>
      <c r="I51" s="135">
        <f t="shared" si="1"/>
        <v>0</v>
      </c>
      <c r="BA51">
        <v>0</v>
      </c>
    </row>
    <row r="52" spans="1:53" ht="12.75">
      <c r="A52" s="63" t="s">
        <v>1097</v>
      </c>
      <c r="B52" s="54"/>
      <c r="C52" s="54"/>
      <c r="D52" s="130"/>
      <c r="E52" s="131"/>
      <c r="F52" s="132"/>
      <c r="G52" s="133">
        <f t="shared" si="0"/>
        <v>0</v>
      </c>
      <c r="H52" s="134"/>
      <c r="I52" s="135">
        <f t="shared" si="1"/>
        <v>0</v>
      </c>
      <c r="BA52">
        <v>0</v>
      </c>
    </row>
    <row r="53" spans="1:53" ht="12.75">
      <c r="A53" s="63" t="s">
        <v>1098</v>
      </c>
      <c r="B53" s="54"/>
      <c r="C53" s="54"/>
      <c r="D53" s="130"/>
      <c r="E53" s="131"/>
      <c r="F53" s="132"/>
      <c r="G53" s="133">
        <f t="shared" si="0"/>
        <v>0</v>
      </c>
      <c r="H53" s="134"/>
      <c r="I53" s="135">
        <f t="shared" si="1"/>
        <v>0</v>
      </c>
      <c r="BA53">
        <v>1</v>
      </c>
    </row>
    <row r="54" spans="1:53" ht="12.75">
      <c r="A54" s="63" t="s">
        <v>1099</v>
      </c>
      <c r="B54" s="54"/>
      <c r="C54" s="54"/>
      <c r="D54" s="130"/>
      <c r="E54" s="131"/>
      <c r="F54" s="132"/>
      <c r="G54" s="133">
        <f t="shared" si="0"/>
        <v>0</v>
      </c>
      <c r="H54" s="134"/>
      <c r="I54" s="135">
        <f t="shared" si="1"/>
        <v>0</v>
      </c>
      <c r="BA54">
        <v>1</v>
      </c>
    </row>
    <row r="55" spans="1:53" ht="12.75">
      <c r="A55" s="63" t="s">
        <v>1100</v>
      </c>
      <c r="B55" s="54"/>
      <c r="C55" s="54"/>
      <c r="D55" s="130"/>
      <c r="E55" s="131"/>
      <c r="F55" s="132"/>
      <c r="G55" s="133">
        <f t="shared" si="0"/>
        <v>0</v>
      </c>
      <c r="H55" s="134"/>
      <c r="I55" s="135">
        <f t="shared" si="1"/>
        <v>0</v>
      </c>
      <c r="BA55">
        <v>2</v>
      </c>
    </row>
    <row r="56" spans="1:53" ht="12.75">
      <c r="A56" s="63" t="s">
        <v>1101</v>
      </c>
      <c r="B56" s="54"/>
      <c r="C56" s="54"/>
      <c r="D56" s="130"/>
      <c r="E56" s="131"/>
      <c r="F56" s="132"/>
      <c r="G56" s="133">
        <f t="shared" si="0"/>
        <v>0</v>
      </c>
      <c r="H56" s="134"/>
      <c r="I56" s="135">
        <f t="shared" si="1"/>
        <v>0</v>
      </c>
      <c r="BA56">
        <v>2</v>
      </c>
    </row>
    <row r="57" spans="1:9" ht="13.5" thickBot="1">
      <c r="A57" s="136"/>
      <c r="B57" s="137" t="s">
        <v>63</v>
      </c>
      <c r="C57" s="138"/>
      <c r="D57" s="139"/>
      <c r="E57" s="140"/>
      <c r="F57" s="141"/>
      <c r="G57" s="141"/>
      <c r="H57" s="241">
        <f>SUM(I49:I56)</f>
        <v>0</v>
      </c>
      <c r="I57" s="242"/>
    </row>
    <row r="59" spans="2:9" ht="12.75">
      <c r="B59" s="122"/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  <row r="86" spans="6:9" ht="12.75">
      <c r="F86" s="142"/>
      <c r="G86" s="143"/>
      <c r="H86" s="143"/>
      <c r="I86" s="144"/>
    </row>
    <row r="87" spans="6:9" ht="12.75">
      <c r="F87" s="142"/>
      <c r="G87" s="143"/>
      <c r="H87" s="143"/>
      <c r="I87" s="144"/>
    </row>
    <row r="88" spans="6:9" ht="12.75">
      <c r="F88" s="142"/>
      <c r="G88" s="143"/>
      <c r="H88" s="143"/>
      <c r="I88" s="144"/>
    </row>
    <row r="89" spans="6:9" ht="12.75">
      <c r="F89" s="142"/>
      <c r="G89" s="143"/>
      <c r="H89" s="143"/>
      <c r="I89" s="144"/>
    </row>
    <row r="90" spans="6:9" ht="12.75">
      <c r="F90" s="142"/>
      <c r="G90" s="143"/>
      <c r="H90" s="143"/>
      <c r="I90" s="144"/>
    </row>
    <row r="91" spans="6:9" ht="12.75">
      <c r="F91" s="142"/>
      <c r="G91" s="143"/>
      <c r="H91" s="143"/>
      <c r="I91" s="144"/>
    </row>
    <row r="92" spans="6:9" ht="12.75">
      <c r="F92" s="142"/>
      <c r="G92" s="143"/>
      <c r="H92" s="143"/>
      <c r="I92" s="144"/>
    </row>
    <row r="93" spans="6:9" ht="12.75">
      <c r="F93" s="142"/>
      <c r="G93" s="143"/>
      <c r="H93" s="143"/>
      <c r="I93" s="144"/>
    </row>
    <row r="94" spans="6:9" ht="12.75">
      <c r="F94" s="142"/>
      <c r="G94" s="143"/>
      <c r="H94" s="143"/>
      <c r="I94" s="144"/>
    </row>
    <row r="95" spans="6:9" ht="12.75">
      <c r="F95" s="142"/>
      <c r="G95" s="143"/>
      <c r="H95" s="143"/>
      <c r="I95" s="144"/>
    </row>
    <row r="96" spans="6:9" ht="12.75">
      <c r="F96" s="142"/>
      <c r="G96" s="143"/>
      <c r="H96" s="143"/>
      <c r="I96" s="144"/>
    </row>
    <row r="97" spans="6:9" ht="12.75">
      <c r="F97" s="142"/>
      <c r="G97" s="143"/>
      <c r="H97" s="143"/>
      <c r="I97" s="144"/>
    </row>
    <row r="98" spans="6:9" ht="12.75">
      <c r="F98" s="142"/>
      <c r="G98" s="143"/>
      <c r="H98" s="143"/>
      <c r="I98" s="144"/>
    </row>
    <row r="99" spans="6:9" ht="12.75">
      <c r="F99" s="142"/>
      <c r="G99" s="143"/>
      <c r="H99" s="143"/>
      <c r="I99" s="144"/>
    </row>
    <row r="100" spans="6:9" ht="12.75">
      <c r="F100" s="142"/>
      <c r="G100" s="143"/>
      <c r="H100" s="143"/>
      <c r="I100" s="144"/>
    </row>
    <row r="101" spans="6:9" ht="12.75">
      <c r="F101" s="142"/>
      <c r="G101" s="143"/>
      <c r="H101" s="143"/>
      <c r="I101" s="144"/>
    </row>
    <row r="102" spans="6:9" ht="12.75">
      <c r="F102" s="142"/>
      <c r="G102" s="143"/>
      <c r="H102" s="143"/>
      <c r="I102" s="144"/>
    </row>
    <row r="103" spans="6:9" ht="12.75">
      <c r="F103" s="142"/>
      <c r="G103" s="143"/>
      <c r="H103" s="143"/>
      <c r="I103" s="144"/>
    </row>
    <row r="104" spans="6:9" ht="12.75">
      <c r="F104" s="142"/>
      <c r="G104" s="143"/>
      <c r="H104" s="143"/>
      <c r="I104" s="144"/>
    </row>
    <row r="105" spans="6:9" ht="12.75">
      <c r="F105" s="142"/>
      <c r="G105" s="143"/>
      <c r="H105" s="143"/>
      <c r="I105" s="144"/>
    </row>
    <row r="106" spans="6:9" ht="12.75">
      <c r="F106" s="142"/>
      <c r="G106" s="143"/>
      <c r="H106" s="143"/>
      <c r="I106" s="144"/>
    </row>
    <row r="107" spans="6:9" ht="12.75">
      <c r="F107" s="142"/>
      <c r="G107" s="143"/>
      <c r="H107" s="143"/>
      <c r="I107" s="144"/>
    </row>
    <row r="108" spans="6:9" ht="12.75">
      <c r="F108" s="142"/>
      <c r="G108" s="143"/>
      <c r="H108" s="143"/>
      <c r="I108" s="144"/>
    </row>
  </sheetData>
  <sheetProtection/>
  <mergeCells count="4">
    <mergeCell ref="A1:B1"/>
    <mergeCell ref="A2:B2"/>
    <mergeCell ref="G2:I2"/>
    <mergeCell ref="H57:I5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Z747"/>
  <sheetViews>
    <sheetView showGridLines="0" showZeros="0" tabSelected="1" zoomScalePageLayoutView="0" workbookViewId="0" topLeftCell="A489">
      <selection activeCell="L489" sqref="L489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0" customWidth="1"/>
    <col min="6" max="6" width="9.875" style="145" customWidth="1"/>
    <col min="7" max="7" width="13.875" style="145" customWidth="1"/>
    <col min="8" max="11" width="9.125" style="145" customWidth="1"/>
    <col min="12" max="12" width="75.25390625" style="145" customWidth="1"/>
    <col min="13" max="13" width="45.25390625" style="145" customWidth="1"/>
    <col min="14" max="16384" width="9.125" style="145" customWidth="1"/>
  </cols>
  <sheetData>
    <row r="1" spans="1:7" ht="15.75">
      <c r="A1" s="246" t="s">
        <v>77</v>
      </c>
      <c r="B1" s="246"/>
      <c r="C1" s="246"/>
      <c r="D1" s="246"/>
      <c r="E1" s="246"/>
      <c r="F1" s="246"/>
      <c r="G1" s="246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34" t="s">
        <v>48</v>
      </c>
      <c r="B3" s="235"/>
      <c r="C3" s="96" t="str">
        <f>CONCATENATE(cislostavby," ",nazevstavby)</f>
        <v>1461 Tréninkové centrum psychiatrické rehabilitace</v>
      </c>
      <c r="D3" s="150"/>
      <c r="E3" s="151" t="s">
        <v>64</v>
      </c>
      <c r="F3" s="152" t="str">
        <f>Rekapitulace!H1</f>
        <v>1461.O.Z2.</v>
      </c>
      <c r="G3" s="153"/>
    </row>
    <row r="4" spans="1:7" ht="13.5" thickBot="1">
      <c r="A4" s="247" t="s">
        <v>50</v>
      </c>
      <c r="B4" s="237"/>
      <c r="C4" s="102" t="str">
        <f>CONCATENATE(cisloobjektu," ",nazevobjektu)</f>
        <v>O Tréninkové centrum manuálních dovedností</v>
      </c>
      <c r="D4" s="154"/>
      <c r="E4" s="248" t="str">
        <f>Rekapitulace!G2</f>
        <v>Tréninkové centrum psychiatrické rehabilitace</v>
      </c>
      <c r="F4" s="249"/>
      <c r="G4" s="250"/>
    </row>
    <row r="5" spans="1:7" ht="13.5" thickTop="1">
      <c r="A5" s="155"/>
      <c r="B5" s="146"/>
      <c r="C5" s="146"/>
      <c r="D5" s="146"/>
      <c r="E5" s="156"/>
      <c r="F5" s="146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73</v>
      </c>
      <c r="C7" s="164" t="s">
        <v>74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84</v>
      </c>
      <c r="C8" s="172" t="s">
        <v>85</v>
      </c>
      <c r="D8" s="173" t="s">
        <v>86</v>
      </c>
      <c r="E8" s="174">
        <v>138</v>
      </c>
      <c r="F8" s="174">
        <v>0</v>
      </c>
      <c r="G8" s="175">
        <f>E8*F8</f>
        <v>0</v>
      </c>
      <c r="O8" s="169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6">
        <v>1</v>
      </c>
      <c r="CB8" s="176">
        <v>1</v>
      </c>
      <c r="CZ8" s="145">
        <v>0</v>
      </c>
    </row>
    <row r="9" spans="1:15" ht="12.75">
      <c r="A9" s="177"/>
      <c r="B9" s="178"/>
      <c r="C9" s="243" t="s">
        <v>87</v>
      </c>
      <c r="D9" s="244"/>
      <c r="E9" s="244"/>
      <c r="F9" s="244"/>
      <c r="G9" s="245"/>
      <c r="L9" s="179" t="s">
        <v>87</v>
      </c>
      <c r="O9" s="169">
        <v>3</v>
      </c>
    </row>
    <row r="10" spans="1:104" ht="12.75">
      <c r="A10" s="170">
        <v>2</v>
      </c>
      <c r="B10" s="171" t="s">
        <v>88</v>
      </c>
      <c r="C10" s="172" t="s">
        <v>89</v>
      </c>
      <c r="D10" s="173" t="s">
        <v>86</v>
      </c>
      <c r="E10" s="174">
        <v>100</v>
      </c>
      <c r="F10" s="174">
        <v>0</v>
      </c>
      <c r="G10" s="175">
        <f>E10*F10</f>
        <v>0</v>
      </c>
      <c r="O10" s="169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6">
        <v>1</v>
      </c>
      <c r="CB10" s="176">
        <v>1</v>
      </c>
      <c r="CZ10" s="145">
        <v>0</v>
      </c>
    </row>
    <row r="11" spans="1:15" ht="12.75">
      <c r="A11" s="177"/>
      <c r="B11" s="178"/>
      <c r="C11" s="243" t="s">
        <v>90</v>
      </c>
      <c r="D11" s="244"/>
      <c r="E11" s="244"/>
      <c r="F11" s="244"/>
      <c r="G11" s="245"/>
      <c r="L11" s="179" t="s">
        <v>90</v>
      </c>
      <c r="O11" s="169">
        <v>3</v>
      </c>
    </row>
    <row r="12" spans="1:104" ht="12.75">
      <c r="A12" s="170">
        <v>3</v>
      </c>
      <c r="B12" s="171" t="s">
        <v>91</v>
      </c>
      <c r="C12" s="172" t="s">
        <v>92</v>
      </c>
      <c r="D12" s="173" t="s">
        <v>93</v>
      </c>
      <c r="E12" s="174">
        <v>60</v>
      </c>
      <c r="F12" s="174">
        <v>0</v>
      </c>
      <c r="G12" s="175">
        <f>E12*F12</f>
        <v>0</v>
      </c>
      <c r="O12" s="169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6">
        <v>1</v>
      </c>
      <c r="CB12" s="176">
        <v>1</v>
      </c>
      <c r="CZ12" s="145">
        <v>0</v>
      </c>
    </row>
    <row r="13" spans="1:15" ht="12.75">
      <c r="A13" s="177"/>
      <c r="B13" s="178"/>
      <c r="C13" s="243" t="s">
        <v>94</v>
      </c>
      <c r="D13" s="244"/>
      <c r="E13" s="244"/>
      <c r="F13" s="244"/>
      <c r="G13" s="245"/>
      <c r="L13" s="179" t="s">
        <v>94</v>
      </c>
      <c r="O13" s="169">
        <v>3</v>
      </c>
    </row>
    <row r="14" spans="1:15" ht="12.75">
      <c r="A14" s="177"/>
      <c r="B14" s="178"/>
      <c r="C14" s="243" t="s">
        <v>95</v>
      </c>
      <c r="D14" s="244"/>
      <c r="E14" s="244"/>
      <c r="F14" s="244"/>
      <c r="G14" s="245"/>
      <c r="L14" s="179" t="s">
        <v>95</v>
      </c>
      <c r="O14" s="169">
        <v>3</v>
      </c>
    </row>
    <row r="15" spans="1:15" ht="12.75">
      <c r="A15" s="177"/>
      <c r="B15" s="178"/>
      <c r="C15" s="243" t="s">
        <v>96</v>
      </c>
      <c r="D15" s="244"/>
      <c r="E15" s="244"/>
      <c r="F15" s="244"/>
      <c r="G15" s="245"/>
      <c r="L15" s="179" t="s">
        <v>96</v>
      </c>
      <c r="O15" s="169">
        <v>3</v>
      </c>
    </row>
    <row r="16" spans="1:15" ht="12.75">
      <c r="A16" s="177"/>
      <c r="B16" s="178"/>
      <c r="C16" s="243" t="s">
        <v>97</v>
      </c>
      <c r="D16" s="244"/>
      <c r="E16" s="244"/>
      <c r="F16" s="244"/>
      <c r="G16" s="245"/>
      <c r="L16" s="179" t="s">
        <v>97</v>
      </c>
      <c r="O16" s="169">
        <v>3</v>
      </c>
    </row>
    <row r="17" spans="1:104" ht="12.75">
      <c r="A17" s="170">
        <v>4</v>
      </c>
      <c r="B17" s="171" t="s">
        <v>98</v>
      </c>
      <c r="C17" s="172" t="s">
        <v>99</v>
      </c>
      <c r="D17" s="173" t="s">
        <v>93</v>
      </c>
      <c r="E17" s="174">
        <v>82.0025</v>
      </c>
      <c r="F17" s="174">
        <v>0</v>
      </c>
      <c r="G17" s="175">
        <f>E17*F17</f>
        <v>0</v>
      </c>
      <c r="O17" s="169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A17" s="176">
        <v>1</v>
      </c>
      <c r="CB17" s="176">
        <v>1</v>
      </c>
      <c r="CZ17" s="145">
        <v>0</v>
      </c>
    </row>
    <row r="18" spans="1:104" ht="12.75">
      <c r="A18" s="170">
        <v>5</v>
      </c>
      <c r="B18" s="171" t="s">
        <v>100</v>
      </c>
      <c r="C18" s="172" t="s">
        <v>101</v>
      </c>
      <c r="D18" s="173" t="s">
        <v>93</v>
      </c>
      <c r="E18" s="174">
        <v>165.5819</v>
      </c>
      <c r="F18" s="174">
        <v>0</v>
      </c>
      <c r="G18" s="175">
        <f>E18*F18</f>
        <v>0</v>
      </c>
      <c r="O18" s="169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6">
        <v>1</v>
      </c>
      <c r="CB18" s="176">
        <v>1</v>
      </c>
      <c r="CZ18" s="145">
        <v>0</v>
      </c>
    </row>
    <row r="19" spans="1:15" ht="12.75">
      <c r="A19" s="177"/>
      <c r="B19" s="178"/>
      <c r="C19" s="243" t="s">
        <v>102</v>
      </c>
      <c r="D19" s="244"/>
      <c r="E19" s="244"/>
      <c r="F19" s="244"/>
      <c r="G19" s="245"/>
      <c r="L19" s="179" t="s">
        <v>102</v>
      </c>
      <c r="O19" s="169">
        <v>3</v>
      </c>
    </row>
    <row r="20" spans="1:104" ht="12.75">
      <c r="A20" s="170">
        <v>6</v>
      </c>
      <c r="B20" s="171" t="s">
        <v>103</v>
      </c>
      <c r="C20" s="172" t="s">
        <v>104</v>
      </c>
      <c r="D20" s="173" t="s">
        <v>93</v>
      </c>
      <c r="E20" s="174">
        <v>297.9819</v>
      </c>
      <c r="F20" s="174">
        <v>0</v>
      </c>
      <c r="G20" s="175">
        <f>E20*F20</f>
        <v>0</v>
      </c>
      <c r="O20" s="169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6">
        <v>1</v>
      </c>
      <c r="CB20" s="176">
        <v>1</v>
      </c>
      <c r="CZ20" s="145">
        <v>0</v>
      </c>
    </row>
    <row r="21" spans="1:15" ht="12.75">
      <c r="A21" s="177"/>
      <c r="B21" s="178"/>
      <c r="C21" s="243" t="s">
        <v>105</v>
      </c>
      <c r="D21" s="244"/>
      <c r="E21" s="244"/>
      <c r="F21" s="244"/>
      <c r="G21" s="245"/>
      <c r="L21" s="179" t="s">
        <v>105</v>
      </c>
      <c r="O21" s="169">
        <v>3</v>
      </c>
    </row>
    <row r="22" spans="1:104" ht="12.75">
      <c r="A22" s="170">
        <v>7</v>
      </c>
      <c r="B22" s="171" t="s">
        <v>106</v>
      </c>
      <c r="C22" s="172" t="s">
        <v>107</v>
      </c>
      <c r="D22" s="173" t="s">
        <v>93</v>
      </c>
      <c r="E22" s="174">
        <v>1189.9</v>
      </c>
      <c r="F22" s="174">
        <v>0</v>
      </c>
      <c r="G22" s="175">
        <f>E22*F22</f>
        <v>0</v>
      </c>
      <c r="O22" s="169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6">
        <v>1</v>
      </c>
      <c r="CB22" s="176">
        <v>1</v>
      </c>
      <c r="CZ22" s="145">
        <v>0</v>
      </c>
    </row>
    <row r="23" spans="1:15" ht="12.75">
      <c r="A23" s="177"/>
      <c r="B23" s="178"/>
      <c r="C23" s="243" t="s">
        <v>108</v>
      </c>
      <c r="D23" s="244"/>
      <c r="E23" s="244"/>
      <c r="F23" s="244"/>
      <c r="G23" s="245"/>
      <c r="L23" s="179" t="s">
        <v>108</v>
      </c>
      <c r="O23" s="169">
        <v>3</v>
      </c>
    </row>
    <row r="24" spans="1:15" ht="12.75">
      <c r="A24" s="177"/>
      <c r="B24" s="178"/>
      <c r="C24" s="243" t="s">
        <v>109</v>
      </c>
      <c r="D24" s="244"/>
      <c r="E24" s="244"/>
      <c r="F24" s="244"/>
      <c r="G24" s="245"/>
      <c r="L24" s="179" t="s">
        <v>109</v>
      </c>
      <c r="O24" s="169">
        <v>3</v>
      </c>
    </row>
    <row r="25" spans="1:104" ht="12.75">
      <c r="A25" s="170">
        <v>8</v>
      </c>
      <c r="B25" s="171" t="s">
        <v>110</v>
      </c>
      <c r="C25" s="172" t="s">
        <v>111</v>
      </c>
      <c r="D25" s="173" t="s">
        <v>93</v>
      </c>
      <c r="E25" s="174">
        <v>297.9819</v>
      </c>
      <c r="F25" s="174">
        <v>0</v>
      </c>
      <c r="G25" s="175">
        <f>E25*F25</f>
        <v>0</v>
      </c>
      <c r="O25" s="169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6">
        <v>1</v>
      </c>
      <c r="CB25" s="176">
        <v>1</v>
      </c>
      <c r="CZ25" s="145">
        <v>0</v>
      </c>
    </row>
    <row r="26" spans="1:15" ht="12.75">
      <c r="A26" s="177"/>
      <c r="B26" s="178"/>
      <c r="C26" s="243" t="s">
        <v>112</v>
      </c>
      <c r="D26" s="244"/>
      <c r="E26" s="244"/>
      <c r="F26" s="244"/>
      <c r="G26" s="245"/>
      <c r="L26" s="179" t="s">
        <v>112</v>
      </c>
      <c r="O26" s="169">
        <v>3</v>
      </c>
    </row>
    <row r="27" spans="1:104" ht="12.75">
      <c r="A27" s="170">
        <v>9</v>
      </c>
      <c r="B27" s="171" t="s">
        <v>113</v>
      </c>
      <c r="C27" s="172" t="s">
        <v>114</v>
      </c>
      <c r="D27" s="173" t="s">
        <v>93</v>
      </c>
      <c r="E27" s="174">
        <v>60.1416</v>
      </c>
      <c r="F27" s="174">
        <v>0</v>
      </c>
      <c r="G27" s="175">
        <f>E27*F27</f>
        <v>0</v>
      </c>
      <c r="O27" s="169">
        <v>2</v>
      </c>
      <c r="AA27" s="145">
        <v>1</v>
      </c>
      <c r="AB27" s="145">
        <v>1</v>
      </c>
      <c r="AC27" s="145">
        <v>1</v>
      </c>
      <c r="AZ27" s="145">
        <v>1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6">
        <v>1</v>
      </c>
      <c r="CB27" s="176">
        <v>1</v>
      </c>
      <c r="CZ27" s="145">
        <v>0</v>
      </c>
    </row>
    <row r="28" spans="1:15" ht="12.75">
      <c r="A28" s="177"/>
      <c r="B28" s="178"/>
      <c r="C28" s="243"/>
      <c r="D28" s="244"/>
      <c r="E28" s="244"/>
      <c r="F28" s="244"/>
      <c r="G28" s="245"/>
      <c r="L28" s="179"/>
      <c r="O28" s="169">
        <v>3</v>
      </c>
    </row>
    <row r="29" spans="1:104" ht="12.75">
      <c r="A29" s="170">
        <v>10</v>
      </c>
      <c r="B29" s="171" t="s">
        <v>115</v>
      </c>
      <c r="C29" s="172" t="s">
        <v>116</v>
      </c>
      <c r="D29" s="173" t="s">
        <v>86</v>
      </c>
      <c r="E29" s="174">
        <v>500</v>
      </c>
      <c r="F29" s="174">
        <v>0</v>
      </c>
      <c r="G29" s="175">
        <f>E29*F29</f>
        <v>0</v>
      </c>
      <c r="O29" s="169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>IF(AZ29=1,G29,0)</f>
        <v>0</v>
      </c>
      <c r="BB29" s="145">
        <f>IF(AZ29=2,G29,0)</f>
        <v>0</v>
      </c>
      <c r="BC29" s="145">
        <f>IF(AZ29=3,G29,0)</f>
        <v>0</v>
      </c>
      <c r="BD29" s="145">
        <f>IF(AZ29=4,G29,0)</f>
        <v>0</v>
      </c>
      <c r="BE29" s="145">
        <f>IF(AZ29=5,G29,0)</f>
        <v>0</v>
      </c>
      <c r="CA29" s="176">
        <v>1</v>
      </c>
      <c r="CB29" s="176">
        <v>1</v>
      </c>
      <c r="CZ29" s="145">
        <v>0</v>
      </c>
    </row>
    <row r="30" spans="1:104" ht="12.75">
      <c r="A30" s="170">
        <v>11</v>
      </c>
      <c r="B30" s="171" t="s">
        <v>117</v>
      </c>
      <c r="C30" s="172" t="s">
        <v>118</v>
      </c>
      <c r="D30" s="173" t="s">
        <v>86</v>
      </c>
      <c r="E30" s="174">
        <v>500</v>
      </c>
      <c r="F30" s="174">
        <v>0</v>
      </c>
      <c r="G30" s="175">
        <f>E30*F30</f>
        <v>0</v>
      </c>
      <c r="O30" s="169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6">
        <v>1</v>
      </c>
      <c r="CB30" s="176">
        <v>1</v>
      </c>
      <c r="CZ30" s="145">
        <v>0</v>
      </c>
    </row>
    <row r="31" spans="1:15" ht="12.75">
      <c r="A31" s="177"/>
      <c r="B31" s="178"/>
      <c r="C31" s="243"/>
      <c r="D31" s="244"/>
      <c r="E31" s="244"/>
      <c r="F31" s="244"/>
      <c r="G31" s="245"/>
      <c r="L31" s="179"/>
      <c r="O31" s="169">
        <v>3</v>
      </c>
    </row>
    <row r="32" spans="1:104" ht="12.75">
      <c r="A32" s="170">
        <v>12</v>
      </c>
      <c r="B32" s="171" t="s">
        <v>119</v>
      </c>
      <c r="C32" s="172" t="s">
        <v>120</v>
      </c>
      <c r="D32" s="173" t="s">
        <v>86</v>
      </c>
      <c r="E32" s="174">
        <v>500</v>
      </c>
      <c r="F32" s="174">
        <v>0</v>
      </c>
      <c r="G32" s="175">
        <f>E32*F32</f>
        <v>0</v>
      </c>
      <c r="O32" s="169">
        <v>2</v>
      </c>
      <c r="AA32" s="145">
        <v>1</v>
      </c>
      <c r="AB32" s="145">
        <v>1</v>
      </c>
      <c r="AC32" s="145">
        <v>1</v>
      </c>
      <c r="AZ32" s="145">
        <v>1</v>
      </c>
      <c r="BA32" s="145">
        <f>IF(AZ32=1,G32,0)</f>
        <v>0</v>
      </c>
      <c r="BB32" s="145">
        <f>IF(AZ32=2,G32,0)</f>
        <v>0</v>
      </c>
      <c r="BC32" s="145">
        <f>IF(AZ32=3,G32,0)</f>
        <v>0</v>
      </c>
      <c r="BD32" s="145">
        <f>IF(AZ32=4,G32,0)</f>
        <v>0</v>
      </c>
      <c r="BE32" s="145">
        <f>IF(AZ32=5,G32,0)</f>
        <v>0</v>
      </c>
      <c r="CA32" s="176">
        <v>1</v>
      </c>
      <c r="CB32" s="176">
        <v>1</v>
      </c>
      <c r="CZ32" s="145">
        <v>0</v>
      </c>
    </row>
    <row r="33" spans="1:104" ht="12.75">
      <c r="A33" s="170">
        <v>13</v>
      </c>
      <c r="B33" s="171" t="s">
        <v>121</v>
      </c>
      <c r="C33" s="172" t="s">
        <v>122</v>
      </c>
      <c r="D33" s="173" t="s">
        <v>86</v>
      </c>
      <c r="E33" s="174">
        <v>500</v>
      </c>
      <c r="F33" s="174">
        <v>0</v>
      </c>
      <c r="G33" s="175">
        <f>E33*F33</f>
        <v>0</v>
      </c>
      <c r="O33" s="169">
        <v>2</v>
      </c>
      <c r="AA33" s="145">
        <v>1</v>
      </c>
      <c r="AB33" s="145">
        <v>1</v>
      </c>
      <c r="AC33" s="145">
        <v>1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6">
        <v>1</v>
      </c>
      <c r="CB33" s="176">
        <v>1</v>
      </c>
      <c r="CZ33" s="145">
        <v>0</v>
      </c>
    </row>
    <row r="34" spans="1:104" ht="12.75">
      <c r="A34" s="170">
        <v>14</v>
      </c>
      <c r="B34" s="171" t="s">
        <v>123</v>
      </c>
      <c r="C34" s="172" t="s">
        <v>124</v>
      </c>
      <c r="D34" s="173" t="s">
        <v>86</v>
      </c>
      <c r="E34" s="174">
        <v>500</v>
      </c>
      <c r="F34" s="174">
        <v>0</v>
      </c>
      <c r="G34" s="175">
        <f>E34*F34</f>
        <v>0</v>
      </c>
      <c r="O34" s="169">
        <v>2</v>
      </c>
      <c r="AA34" s="145">
        <v>1</v>
      </c>
      <c r="AB34" s="145">
        <v>1</v>
      </c>
      <c r="AC34" s="145">
        <v>1</v>
      </c>
      <c r="AZ34" s="145">
        <v>1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6">
        <v>1</v>
      </c>
      <c r="CB34" s="176">
        <v>1</v>
      </c>
      <c r="CZ34" s="145">
        <v>0</v>
      </c>
    </row>
    <row r="35" spans="1:104" ht="12.75">
      <c r="A35" s="170">
        <v>15</v>
      </c>
      <c r="B35" s="171" t="s">
        <v>125</v>
      </c>
      <c r="C35" s="172" t="s">
        <v>126</v>
      </c>
      <c r="D35" s="173" t="s">
        <v>93</v>
      </c>
      <c r="E35" s="174">
        <v>20</v>
      </c>
      <c r="F35" s="174">
        <v>0</v>
      </c>
      <c r="G35" s="175">
        <f>E35*F35</f>
        <v>0</v>
      </c>
      <c r="O35" s="169">
        <v>2</v>
      </c>
      <c r="AA35" s="145">
        <v>1</v>
      </c>
      <c r="AB35" s="145">
        <v>1</v>
      </c>
      <c r="AC35" s="145">
        <v>1</v>
      </c>
      <c r="AZ35" s="145">
        <v>1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A35" s="176">
        <v>1</v>
      </c>
      <c r="CB35" s="176">
        <v>1</v>
      </c>
      <c r="CZ35" s="145">
        <v>0</v>
      </c>
    </row>
    <row r="36" spans="1:15" ht="12.75">
      <c r="A36" s="177"/>
      <c r="B36" s="178"/>
      <c r="C36" s="243" t="s">
        <v>127</v>
      </c>
      <c r="D36" s="244"/>
      <c r="E36" s="244"/>
      <c r="F36" s="244"/>
      <c r="G36" s="245"/>
      <c r="L36" s="179" t="s">
        <v>127</v>
      </c>
      <c r="O36" s="169">
        <v>3</v>
      </c>
    </row>
    <row r="37" spans="1:15" ht="12.75">
      <c r="A37" s="177"/>
      <c r="B37" s="178"/>
      <c r="C37" s="243" t="s">
        <v>128</v>
      </c>
      <c r="D37" s="244"/>
      <c r="E37" s="244"/>
      <c r="F37" s="244"/>
      <c r="G37" s="245"/>
      <c r="L37" s="179" t="s">
        <v>128</v>
      </c>
      <c r="O37" s="169">
        <v>3</v>
      </c>
    </row>
    <row r="38" spans="1:104" ht="12.75">
      <c r="A38" s="170">
        <v>16</v>
      </c>
      <c r="B38" s="171" t="s">
        <v>129</v>
      </c>
      <c r="C38" s="172" t="s">
        <v>130</v>
      </c>
      <c r="D38" s="173" t="s">
        <v>131</v>
      </c>
      <c r="E38" s="174">
        <v>297.9819</v>
      </c>
      <c r="F38" s="174">
        <v>0</v>
      </c>
      <c r="G38" s="175">
        <f>E38*F38</f>
        <v>0</v>
      </c>
      <c r="O38" s="169">
        <v>2</v>
      </c>
      <c r="AA38" s="145">
        <v>1</v>
      </c>
      <c r="AB38" s="145">
        <v>1</v>
      </c>
      <c r="AC38" s="145">
        <v>1</v>
      </c>
      <c r="AZ38" s="145">
        <v>1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6">
        <v>1</v>
      </c>
      <c r="CB38" s="176">
        <v>1</v>
      </c>
      <c r="CZ38" s="145">
        <v>0</v>
      </c>
    </row>
    <row r="39" spans="1:104" ht="12.75">
      <c r="A39" s="170">
        <v>17</v>
      </c>
      <c r="B39" s="171" t="s">
        <v>132</v>
      </c>
      <c r="C39" s="172" t="s">
        <v>133</v>
      </c>
      <c r="D39" s="173" t="s">
        <v>134</v>
      </c>
      <c r="E39" s="174">
        <v>20</v>
      </c>
      <c r="F39" s="174">
        <v>0</v>
      </c>
      <c r="G39" s="175">
        <f>E39*F39</f>
        <v>0</v>
      </c>
      <c r="O39" s="169">
        <v>2</v>
      </c>
      <c r="AA39" s="145">
        <v>3</v>
      </c>
      <c r="AB39" s="145">
        <v>1</v>
      </c>
      <c r="AC39" s="145">
        <v>572460</v>
      </c>
      <c r="AZ39" s="145">
        <v>1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76">
        <v>3</v>
      </c>
      <c r="CB39" s="176">
        <v>1</v>
      </c>
      <c r="CZ39" s="145">
        <v>0.001</v>
      </c>
    </row>
    <row r="40" spans="1:57" ht="12.75">
      <c r="A40" s="180"/>
      <c r="B40" s="181" t="s">
        <v>75</v>
      </c>
      <c r="C40" s="182" t="str">
        <f>CONCATENATE(B7," ",C7)</f>
        <v>1 Zemní práce</v>
      </c>
      <c r="D40" s="183"/>
      <c r="E40" s="184"/>
      <c r="F40" s="185"/>
      <c r="G40" s="186">
        <f>SUM(G7:G39)</f>
        <v>0</v>
      </c>
      <c r="O40" s="169">
        <v>4</v>
      </c>
      <c r="BA40" s="187">
        <f>SUM(BA7:BA39)</f>
        <v>0</v>
      </c>
      <c r="BB40" s="187">
        <f>SUM(BB7:BB39)</f>
        <v>0</v>
      </c>
      <c r="BC40" s="187">
        <f>SUM(BC7:BC39)</f>
        <v>0</v>
      </c>
      <c r="BD40" s="187">
        <f>SUM(BD7:BD39)</f>
        <v>0</v>
      </c>
      <c r="BE40" s="187">
        <f>SUM(BE7:BE39)</f>
        <v>0</v>
      </c>
    </row>
    <row r="41" spans="1:15" ht="12.75">
      <c r="A41" s="162" t="s">
        <v>72</v>
      </c>
      <c r="B41" s="163" t="s">
        <v>135</v>
      </c>
      <c r="C41" s="164" t="s">
        <v>136</v>
      </c>
      <c r="D41" s="165"/>
      <c r="E41" s="166"/>
      <c r="F41" s="166"/>
      <c r="G41" s="167"/>
      <c r="H41" s="168"/>
      <c r="I41" s="168"/>
      <c r="O41" s="169">
        <v>1</v>
      </c>
    </row>
    <row r="42" spans="1:104" ht="12.75">
      <c r="A42" s="170">
        <v>18</v>
      </c>
      <c r="B42" s="171" t="s">
        <v>137</v>
      </c>
      <c r="C42" s="172" t="s">
        <v>138</v>
      </c>
      <c r="D42" s="173" t="s">
        <v>93</v>
      </c>
      <c r="E42" s="174">
        <v>46.35</v>
      </c>
      <c r="F42" s="174">
        <v>0</v>
      </c>
      <c r="G42" s="175">
        <f>E42*F42</f>
        <v>0</v>
      </c>
      <c r="O42" s="169">
        <v>2</v>
      </c>
      <c r="AA42" s="145">
        <v>1</v>
      </c>
      <c r="AB42" s="145">
        <v>1</v>
      </c>
      <c r="AC42" s="145">
        <v>1</v>
      </c>
      <c r="AZ42" s="145">
        <v>1</v>
      </c>
      <c r="BA42" s="145">
        <f>IF(AZ42=1,G42,0)</f>
        <v>0</v>
      </c>
      <c r="BB42" s="145">
        <f>IF(AZ42=2,G42,0)</f>
        <v>0</v>
      </c>
      <c r="BC42" s="145">
        <f>IF(AZ42=3,G42,0)</f>
        <v>0</v>
      </c>
      <c r="BD42" s="145">
        <f>IF(AZ42=4,G42,0)</f>
        <v>0</v>
      </c>
      <c r="BE42" s="145">
        <f>IF(AZ42=5,G42,0)</f>
        <v>0</v>
      </c>
      <c r="CA42" s="176">
        <v>1</v>
      </c>
      <c r="CB42" s="176">
        <v>1</v>
      </c>
      <c r="CZ42" s="145">
        <v>1.93971</v>
      </c>
    </row>
    <row r="43" spans="1:15" ht="12.75">
      <c r="A43" s="177"/>
      <c r="B43" s="178"/>
      <c r="C43" s="243" t="s">
        <v>139</v>
      </c>
      <c r="D43" s="244"/>
      <c r="E43" s="244"/>
      <c r="F43" s="244"/>
      <c r="G43" s="245"/>
      <c r="L43" s="179" t="s">
        <v>139</v>
      </c>
      <c r="O43" s="169">
        <v>3</v>
      </c>
    </row>
    <row r="44" spans="1:15" ht="12.75">
      <c r="A44" s="177"/>
      <c r="B44" s="178"/>
      <c r="C44" s="243" t="s">
        <v>140</v>
      </c>
      <c r="D44" s="244"/>
      <c r="E44" s="244"/>
      <c r="F44" s="244"/>
      <c r="G44" s="245"/>
      <c r="L44" s="179" t="s">
        <v>140</v>
      </c>
      <c r="O44" s="169">
        <v>3</v>
      </c>
    </row>
    <row r="45" spans="1:104" ht="22.5">
      <c r="A45" s="170">
        <v>19</v>
      </c>
      <c r="B45" s="171" t="s">
        <v>141</v>
      </c>
      <c r="C45" s="172" t="s">
        <v>142</v>
      </c>
      <c r="D45" s="173" t="s">
        <v>86</v>
      </c>
      <c r="E45" s="174">
        <v>32.04</v>
      </c>
      <c r="F45" s="174">
        <v>0</v>
      </c>
      <c r="G45" s="175">
        <f>E45*F45</f>
        <v>0</v>
      </c>
      <c r="O45" s="169">
        <v>2</v>
      </c>
      <c r="AA45" s="145">
        <v>1</v>
      </c>
      <c r="AB45" s="145">
        <v>1</v>
      </c>
      <c r="AC45" s="145">
        <v>1</v>
      </c>
      <c r="AZ45" s="145">
        <v>1</v>
      </c>
      <c r="BA45" s="145">
        <f>IF(AZ45=1,G45,0)</f>
        <v>0</v>
      </c>
      <c r="BB45" s="145">
        <f>IF(AZ45=2,G45,0)</f>
        <v>0</v>
      </c>
      <c r="BC45" s="145">
        <f>IF(AZ45=3,G45,0)</f>
        <v>0</v>
      </c>
      <c r="BD45" s="145">
        <f>IF(AZ45=4,G45,0)</f>
        <v>0</v>
      </c>
      <c r="BE45" s="145">
        <f>IF(AZ45=5,G45,0)</f>
        <v>0</v>
      </c>
      <c r="CA45" s="176">
        <v>1</v>
      </c>
      <c r="CB45" s="176">
        <v>1</v>
      </c>
      <c r="CZ45" s="145">
        <v>0.74</v>
      </c>
    </row>
    <row r="46" spans="1:15" ht="12.75">
      <c r="A46" s="177"/>
      <c r="B46" s="178"/>
      <c r="C46" s="243" t="s">
        <v>143</v>
      </c>
      <c r="D46" s="244"/>
      <c r="E46" s="244"/>
      <c r="F46" s="244"/>
      <c r="G46" s="245"/>
      <c r="L46" s="179" t="s">
        <v>143</v>
      </c>
      <c r="O46" s="169">
        <v>3</v>
      </c>
    </row>
    <row r="47" spans="1:104" ht="22.5">
      <c r="A47" s="170">
        <v>20</v>
      </c>
      <c r="B47" s="171" t="s">
        <v>144</v>
      </c>
      <c r="C47" s="172" t="s">
        <v>145</v>
      </c>
      <c r="D47" s="173" t="s">
        <v>86</v>
      </c>
      <c r="E47" s="174">
        <v>35.7525</v>
      </c>
      <c r="F47" s="174">
        <v>0</v>
      </c>
      <c r="G47" s="175">
        <f>E47*F47</f>
        <v>0</v>
      </c>
      <c r="O47" s="169">
        <v>2</v>
      </c>
      <c r="AA47" s="145">
        <v>1</v>
      </c>
      <c r="AB47" s="145">
        <v>1</v>
      </c>
      <c r="AC47" s="145">
        <v>1</v>
      </c>
      <c r="AZ47" s="145">
        <v>1</v>
      </c>
      <c r="BA47" s="145">
        <f>IF(AZ47=1,G47,0)</f>
        <v>0</v>
      </c>
      <c r="BB47" s="145">
        <f>IF(AZ47=2,G47,0)</f>
        <v>0</v>
      </c>
      <c r="BC47" s="145">
        <f>IF(AZ47=3,G47,0)</f>
        <v>0</v>
      </c>
      <c r="BD47" s="145">
        <f>IF(AZ47=4,G47,0)</f>
        <v>0</v>
      </c>
      <c r="BE47" s="145">
        <f>IF(AZ47=5,G47,0)</f>
        <v>0</v>
      </c>
      <c r="CA47" s="176">
        <v>1</v>
      </c>
      <c r="CB47" s="176">
        <v>1</v>
      </c>
      <c r="CZ47" s="145">
        <v>0.963</v>
      </c>
    </row>
    <row r="48" spans="1:15" ht="12.75">
      <c r="A48" s="177"/>
      <c r="B48" s="178"/>
      <c r="C48" s="243" t="s">
        <v>146</v>
      </c>
      <c r="D48" s="244"/>
      <c r="E48" s="244"/>
      <c r="F48" s="244"/>
      <c r="G48" s="245"/>
      <c r="L48" s="179" t="s">
        <v>146</v>
      </c>
      <c r="O48" s="169">
        <v>3</v>
      </c>
    </row>
    <row r="49" spans="1:104" ht="12.75">
      <c r="A49" s="170">
        <v>21</v>
      </c>
      <c r="B49" s="171" t="s">
        <v>147</v>
      </c>
      <c r="C49" s="172" t="s">
        <v>148</v>
      </c>
      <c r="D49" s="173" t="s">
        <v>93</v>
      </c>
      <c r="E49" s="174">
        <v>20.5056</v>
      </c>
      <c r="F49" s="174">
        <v>0</v>
      </c>
      <c r="G49" s="175">
        <f>E49*F49</f>
        <v>0</v>
      </c>
      <c r="O49" s="169">
        <v>2</v>
      </c>
      <c r="AA49" s="145">
        <v>1</v>
      </c>
      <c r="AB49" s="145">
        <v>1</v>
      </c>
      <c r="AC49" s="145">
        <v>1</v>
      </c>
      <c r="AZ49" s="145">
        <v>1</v>
      </c>
      <c r="BA49" s="145">
        <f>IF(AZ49=1,G49,0)</f>
        <v>0</v>
      </c>
      <c r="BB49" s="145">
        <f>IF(AZ49=2,G49,0)</f>
        <v>0</v>
      </c>
      <c r="BC49" s="145">
        <f>IF(AZ49=3,G49,0)</f>
        <v>0</v>
      </c>
      <c r="BD49" s="145">
        <f>IF(AZ49=4,G49,0)</f>
        <v>0</v>
      </c>
      <c r="BE49" s="145">
        <f>IF(AZ49=5,G49,0)</f>
        <v>0</v>
      </c>
      <c r="CA49" s="176">
        <v>1</v>
      </c>
      <c r="CB49" s="176">
        <v>1</v>
      </c>
      <c r="CZ49" s="145">
        <v>2.525</v>
      </c>
    </row>
    <row r="50" spans="1:104" ht="12.75">
      <c r="A50" s="170">
        <v>22</v>
      </c>
      <c r="B50" s="171" t="s">
        <v>149</v>
      </c>
      <c r="C50" s="172" t="s">
        <v>150</v>
      </c>
      <c r="D50" s="173" t="s">
        <v>86</v>
      </c>
      <c r="E50" s="174">
        <v>34.176</v>
      </c>
      <c r="F50" s="174">
        <v>0</v>
      </c>
      <c r="G50" s="175">
        <f>E50*F50</f>
        <v>0</v>
      </c>
      <c r="O50" s="169">
        <v>2</v>
      </c>
      <c r="AA50" s="145">
        <v>1</v>
      </c>
      <c r="AB50" s="145">
        <v>1</v>
      </c>
      <c r="AC50" s="145">
        <v>1</v>
      </c>
      <c r="AZ50" s="145">
        <v>1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76">
        <v>1</v>
      </c>
      <c r="CB50" s="176">
        <v>1</v>
      </c>
      <c r="CZ50" s="145">
        <v>0.03916</v>
      </c>
    </row>
    <row r="51" spans="1:104" ht="12.75">
      <c r="A51" s="170">
        <v>23</v>
      </c>
      <c r="B51" s="171" t="s">
        <v>151</v>
      </c>
      <c r="C51" s="172" t="s">
        <v>152</v>
      </c>
      <c r="D51" s="173" t="s">
        <v>86</v>
      </c>
      <c r="E51" s="174">
        <v>34.176</v>
      </c>
      <c r="F51" s="174">
        <v>0</v>
      </c>
      <c r="G51" s="175">
        <f>E51*F51</f>
        <v>0</v>
      </c>
      <c r="O51" s="169">
        <v>2</v>
      </c>
      <c r="AA51" s="145">
        <v>1</v>
      </c>
      <c r="AB51" s="145">
        <v>1</v>
      </c>
      <c r="AC51" s="145">
        <v>1</v>
      </c>
      <c r="AZ51" s="145">
        <v>1</v>
      </c>
      <c r="BA51" s="145">
        <f>IF(AZ51=1,G51,0)</f>
        <v>0</v>
      </c>
      <c r="BB51" s="145">
        <f>IF(AZ51=2,G51,0)</f>
        <v>0</v>
      </c>
      <c r="BC51" s="145">
        <f>IF(AZ51=3,G51,0)</f>
        <v>0</v>
      </c>
      <c r="BD51" s="145">
        <f>IF(AZ51=4,G51,0)</f>
        <v>0</v>
      </c>
      <c r="BE51" s="145">
        <f>IF(AZ51=5,G51,0)</f>
        <v>0</v>
      </c>
      <c r="CA51" s="176">
        <v>1</v>
      </c>
      <c r="CB51" s="176">
        <v>1</v>
      </c>
      <c r="CZ51" s="145">
        <v>0</v>
      </c>
    </row>
    <row r="52" spans="1:104" ht="12.75">
      <c r="A52" s="170">
        <v>24</v>
      </c>
      <c r="B52" s="171" t="s">
        <v>153</v>
      </c>
      <c r="C52" s="172" t="s">
        <v>154</v>
      </c>
      <c r="D52" s="173" t="s">
        <v>131</v>
      </c>
      <c r="E52" s="174">
        <v>2.8912</v>
      </c>
      <c r="F52" s="174">
        <v>0</v>
      </c>
      <c r="G52" s="175">
        <f>E52*F52</f>
        <v>0</v>
      </c>
      <c r="O52" s="169">
        <v>2</v>
      </c>
      <c r="AA52" s="145">
        <v>1</v>
      </c>
      <c r="AB52" s="145">
        <v>1</v>
      </c>
      <c r="AC52" s="145">
        <v>1</v>
      </c>
      <c r="AZ52" s="145">
        <v>1</v>
      </c>
      <c r="BA52" s="145">
        <f>IF(AZ52=1,G52,0)</f>
        <v>0</v>
      </c>
      <c r="BB52" s="145">
        <f>IF(AZ52=2,G52,0)</f>
        <v>0</v>
      </c>
      <c r="BC52" s="145">
        <f>IF(AZ52=3,G52,0)</f>
        <v>0</v>
      </c>
      <c r="BD52" s="145">
        <f>IF(AZ52=4,G52,0)</f>
        <v>0</v>
      </c>
      <c r="BE52" s="145">
        <f>IF(AZ52=5,G52,0)</f>
        <v>0</v>
      </c>
      <c r="CA52" s="176">
        <v>1</v>
      </c>
      <c r="CB52" s="176">
        <v>1</v>
      </c>
      <c r="CZ52" s="145">
        <v>1.02116</v>
      </c>
    </row>
    <row r="53" spans="1:15" ht="12.75">
      <c r="A53" s="177"/>
      <c r="B53" s="178"/>
      <c r="C53" s="243" t="s">
        <v>155</v>
      </c>
      <c r="D53" s="244"/>
      <c r="E53" s="244"/>
      <c r="F53" s="244"/>
      <c r="G53" s="245"/>
      <c r="L53" s="179" t="s">
        <v>155</v>
      </c>
      <c r="O53" s="169">
        <v>3</v>
      </c>
    </row>
    <row r="54" spans="1:104" ht="12.75">
      <c r="A54" s="170">
        <v>25</v>
      </c>
      <c r="B54" s="171" t="s">
        <v>156</v>
      </c>
      <c r="C54" s="172" t="s">
        <v>157</v>
      </c>
      <c r="D54" s="173" t="s">
        <v>93</v>
      </c>
      <c r="E54" s="174">
        <v>0.75</v>
      </c>
      <c r="F54" s="174">
        <v>0</v>
      </c>
      <c r="G54" s="175">
        <f>E54*F54</f>
        <v>0</v>
      </c>
      <c r="O54" s="169">
        <v>2</v>
      </c>
      <c r="AA54" s="145">
        <v>1</v>
      </c>
      <c r="AB54" s="145">
        <v>1</v>
      </c>
      <c r="AC54" s="145">
        <v>1</v>
      </c>
      <c r="AZ54" s="145">
        <v>1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6">
        <v>1</v>
      </c>
      <c r="CB54" s="176">
        <v>1</v>
      </c>
      <c r="CZ54" s="145">
        <v>2.525</v>
      </c>
    </row>
    <row r="55" spans="1:15" ht="12.75">
      <c r="A55" s="177"/>
      <c r="B55" s="178"/>
      <c r="C55" s="243" t="s">
        <v>158</v>
      </c>
      <c r="D55" s="244"/>
      <c r="E55" s="244"/>
      <c r="F55" s="244"/>
      <c r="G55" s="245"/>
      <c r="L55" s="179" t="s">
        <v>158</v>
      </c>
      <c r="O55" s="169">
        <v>3</v>
      </c>
    </row>
    <row r="56" spans="1:104" ht="12.75">
      <c r="A56" s="170">
        <v>26</v>
      </c>
      <c r="B56" s="171" t="s">
        <v>159</v>
      </c>
      <c r="C56" s="172" t="s">
        <v>160</v>
      </c>
      <c r="D56" s="173" t="s">
        <v>93</v>
      </c>
      <c r="E56" s="174">
        <v>4.332</v>
      </c>
      <c r="F56" s="174">
        <v>0</v>
      </c>
      <c r="G56" s="175">
        <f>E56*F56</f>
        <v>0</v>
      </c>
      <c r="O56" s="169">
        <v>2</v>
      </c>
      <c r="AA56" s="145">
        <v>1</v>
      </c>
      <c r="AB56" s="145">
        <v>1</v>
      </c>
      <c r="AC56" s="145">
        <v>1</v>
      </c>
      <c r="AZ56" s="145">
        <v>1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6">
        <v>1</v>
      </c>
      <c r="CB56" s="176">
        <v>1</v>
      </c>
      <c r="CZ56" s="145">
        <v>2.525</v>
      </c>
    </row>
    <row r="57" spans="1:15" ht="12.75">
      <c r="A57" s="177"/>
      <c r="B57" s="178"/>
      <c r="C57" s="243" t="s">
        <v>161</v>
      </c>
      <c r="D57" s="244"/>
      <c r="E57" s="244"/>
      <c r="F57" s="244"/>
      <c r="G57" s="245"/>
      <c r="L57" s="179" t="s">
        <v>161</v>
      </c>
      <c r="O57" s="169">
        <v>3</v>
      </c>
    </row>
    <row r="58" spans="1:15" ht="12.75">
      <c r="A58" s="177"/>
      <c r="B58" s="178"/>
      <c r="C58" s="243" t="s">
        <v>162</v>
      </c>
      <c r="D58" s="244"/>
      <c r="E58" s="244"/>
      <c r="F58" s="244"/>
      <c r="G58" s="245"/>
      <c r="L58" s="179" t="s">
        <v>162</v>
      </c>
      <c r="O58" s="169">
        <v>3</v>
      </c>
    </row>
    <row r="59" spans="1:104" ht="12.75">
      <c r="A59" s="170">
        <v>27</v>
      </c>
      <c r="B59" s="171" t="s">
        <v>163</v>
      </c>
      <c r="C59" s="172" t="s">
        <v>164</v>
      </c>
      <c r="D59" s="173" t="s">
        <v>86</v>
      </c>
      <c r="E59" s="174">
        <v>11.34</v>
      </c>
      <c r="F59" s="174">
        <v>0</v>
      </c>
      <c r="G59" s="175">
        <f>E59*F59</f>
        <v>0</v>
      </c>
      <c r="O59" s="169">
        <v>2</v>
      </c>
      <c r="AA59" s="145">
        <v>1</v>
      </c>
      <c r="AB59" s="145">
        <v>1</v>
      </c>
      <c r="AC59" s="145">
        <v>1</v>
      </c>
      <c r="AZ59" s="145">
        <v>1</v>
      </c>
      <c r="BA59" s="145">
        <f>IF(AZ59=1,G59,0)</f>
        <v>0</v>
      </c>
      <c r="BB59" s="145">
        <f>IF(AZ59=2,G59,0)</f>
        <v>0</v>
      </c>
      <c r="BC59" s="145">
        <f>IF(AZ59=3,G59,0)</f>
        <v>0</v>
      </c>
      <c r="BD59" s="145">
        <f>IF(AZ59=4,G59,0)</f>
        <v>0</v>
      </c>
      <c r="BE59" s="145">
        <f>IF(AZ59=5,G59,0)</f>
        <v>0</v>
      </c>
      <c r="CA59" s="176">
        <v>1</v>
      </c>
      <c r="CB59" s="176">
        <v>1</v>
      </c>
      <c r="CZ59" s="145">
        <v>0.0392</v>
      </c>
    </row>
    <row r="60" spans="1:104" ht="12.75">
      <c r="A60" s="170">
        <v>28</v>
      </c>
      <c r="B60" s="171" t="s">
        <v>165</v>
      </c>
      <c r="C60" s="172" t="s">
        <v>166</v>
      </c>
      <c r="D60" s="173" t="s">
        <v>86</v>
      </c>
      <c r="E60" s="174">
        <v>11.34</v>
      </c>
      <c r="F60" s="174">
        <v>0</v>
      </c>
      <c r="G60" s="175">
        <f>E60*F60</f>
        <v>0</v>
      </c>
      <c r="O60" s="169">
        <v>2</v>
      </c>
      <c r="AA60" s="145">
        <v>1</v>
      </c>
      <c r="AB60" s="145">
        <v>1</v>
      </c>
      <c r="AC60" s="145">
        <v>1</v>
      </c>
      <c r="AZ60" s="145">
        <v>1</v>
      </c>
      <c r="BA60" s="145">
        <f>IF(AZ60=1,G60,0)</f>
        <v>0</v>
      </c>
      <c r="BB60" s="145">
        <f>IF(AZ60=2,G60,0)</f>
        <v>0</v>
      </c>
      <c r="BC60" s="145">
        <f>IF(AZ60=3,G60,0)</f>
        <v>0</v>
      </c>
      <c r="BD60" s="145">
        <f>IF(AZ60=4,G60,0)</f>
        <v>0</v>
      </c>
      <c r="BE60" s="145">
        <f>IF(AZ60=5,G60,0)</f>
        <v>0</v>
      </c>
      <c r="CA60" s="176">
        <v>1</v>
      </c>
      <c r="CB60" s="176">
        <v>1</v>
      </c>
      <c r="CZ60" s="145">
        <v>0</v>
      </c>
    </row>
    <row r="61" spans="1:104" ht="12.75">
      <c r="A61" s="170">
        <v>29</v>
      </c>
      <c r="B61" s="171" t="s">
        <v>167</v>
      </c>
      <c r="C61" s="172" t="s">
        <v>168</v>
      </c>
      <c r="D61" s="173" t="s">
        <v>131</v>
      </c>
      <c r="E61" s="174">
        <v>0.5198</v>
      </c>
      <c r="F61" s="174">
        <v>0</v>
      </c>
      <c r="G61" s="175">
        <f>E61*F61</f>
        <v>0</v>
      </c>
      <c r="O61" s="169">
        <v>2</v>
      </c>
      <c r="AA61" s="145">
        <v>1</v>
      </c>
      <c r="AB61" s="145">
        <v>1</v>
      </c>
      <c r="AC61" s="145">
        <v>1</v>
      </c>
      <c r="AZ61" s="145">
        <v>1</v>
      </c>
      <c r="BA61" s="145">
        <f>IF(AZ61=1,G61,0)</f>
        <v>0</v>
      </c>
      <c r="BB61" s="145">
        <f>IF(AZ61=2,G61,0)</f>
        <v>0</v>
      </c>
      <c r="BC61" s="145">
        <f>IF(AZ61=3,G61,0)</f>
        <v>0</v>
      </c>
      <c r="BD61" s="145">
        <f>IF(AZ61=4,G61,0)</f>
        <v>0</v>
      </c>
      <c r="BE61" s="145">
        <f>IF(AZ61=5,G61,0)</f>
        <v>0</v>
      </c>
      <c r="CA61" s="176">
        <v>1</v>
      </c>
      <c r="CB61" s="176">
        <v>1</v>
      </c>
      <c r="CZ61" s="145">
        <v>1.02116</v>
      </c>
    </row>
    <row r="62" spans="1:15" ht="12.75">
      <c r="A62" s="177"/>
      <c r="B62" s="178"/>
      <c r="C62" s="243" t="s">
        <v>169</v>
      </c>
      <c r="D62" s="244"/>
      <c r="E62" s="244"/>
      <c r="F62" s="244"/>
      <c r="G62" s="245"/>
      <c r="L62" s="179" t="s">
        <v>169</v>
      </c>
      <c r="O62" s="169">
        <v>3</v>
      </c>
    </row>
    <row r="63" spans="1:57" ht="12.75">
      <c r="A63" s="180"/>
      <c r="B63" s="181" t="s">
        <v>75</v>
      </c>
      <c r="C63" s="182" t="str">
        <f>CONCATENATE(B41," ",C41)</f>
        <v>2 Základy a zvláštní zakládání</v>
      </c>
      <c r="D63" s="183"/>
      <c r="E63" s="184"/>
      <c r="F63" s="185"/>
      <c r="G63" s="186">
        <f>SUM(G41:G62)</f>
        <v>0</v>
      </c>
      <c r="O63" s="169">
        <v>4</v>
      </c>
      <c r="BA63" s="187">
        <f>SUM(BA41:BA62)</f>
        <v>0</v>
      </c>
      <c r="BB63" s="187">
        <f>SUM(BB41:BB62)</f>
        <v>0</v>
      </c>
      <c r="BC63" s="187">
        <f>SUM(BC41:BC62)</f>
        <v>0</v>
      </c>
      <c r="BD63" s="187">
        <f>SUM(BD41:BD62)</f>
        <v>0</v>
      </c>
      <c r="BE63" s="187">
        <f>SUM(BE41:BE62)</f>
        <v>0</v>
      </c>
    </row>
    <row r="64" spans="1:15" ht="12.75">
      <c r="A64" s="162" t="s">
        <v>72</v>
      </c>
      <c r="B64" s="163" t="s">
        <v>170</v>
      </c>
      <c r="C64" s="164" t="s">
        <v>171</v>
      </c>
      <c r="D64" s="165"/>
      <c r="E64" s="166"/>
      <c r="F64" s="166"/>
      <c r="G64" s="167"/>
      <c r="H64" s="168"/>
      <c r="I64" s="168"/>
      <c r="O64" s="169">
        <v>1</v>
      </c>
    </row>
    <row r="65" spans="1:104" ht="22.5">
      <c r="A65" s="170">
        <v>30</v>
      </c>
      <c r="B65" s="171" t="s">
        <v>172</v>
      </c>
      <c r="C65" s="172" t="s">
        <v>173</v>
      </c>
      <c r="D65" s="173" t="s">
        <v>93</v>
      </c>
      <c r="E65" s="174">
        <v>3.2593</v>
      </c>
      <c r="F65" s="174">
        <v>0</v>
      </c>
      <c r="G65" s="175">
        <f>E65*F65</f>
        <v>0</v>
      </c>
      <c r="O65" s="169">
        <v>2</v>
      </c>
      <c r="AA65" s="145">
        <v>1</v>
      </c>
      <c r="AB65" s="145">
        <v>1</v>
      </c>
      <c r="AC65" s="145">
        <v>1</v>
      </c>
      <c r="AZ65" s="145">
        <v>1</v>
      </c>
      <c r="BA65" s="145">
        <f>IF(AZ65=1,G65,0)</f>
        <v>0</v>
      </c>
      <c r="BB65" s="145">
        <f>IF(AZ65=2,G65,0)</f>
        <v>0</v>
      </c>
      <c r="BC65" s="145">
        <f>IF(AZ65=3,G65,0)</f>
        <v>0</v>
      </c>
      <c r="BD65" s="145">
        <f>IF(AZ65=4,G65,0)</f>
        <v>0</v>
      </c>
      <c r="BE65" s="145">
        <f>IF(AZ65=5,G65,0)</f>
        <v>0</v>
      </c>
      <c r="CA65" s="176">
        <v>1</v>
      </c>
      <c r="CB65" s="176">
        <v>1</v>
      </c>
      <c r="CZ65" s="145">
        <v>1.73916</v>
      </c>
    </row>
    <row r="66" spans="1:104" ht="22.5">
      <c r="A66" s="170">
        <v>31</v>
      </c>
      <c r="B66" s="171" t="s">
        <v>174</v>
      </c>
      <c r="C66" s="172" t="s">
        <v>175</v>
      </c>
      <c r="D66" s="173" t="s">
        <v>93</v>
      </c>
      <c r="E66" s="174">
        <v>10.5408</v>
      </c>
      <c r="F66" s="174">
        <v>0</v>
      </c>
      <c r="G66" s="175">
        <f>E66*F66</f>
        <v>0</v>
      </c>
      <c r="O66" s="169">
        <v>2</v>
      </c>
      <c r="AA66" s="145">
        <v>1</v>
      </c>
      <c r="AB66" s="145">
        <v>1</v>
      </c>
      <c r="AC66" s="145">
        <v>1</v>
      </c>
      <c r="AZ66" s="145">
        <v>1</v>
      </c>
      <c r="BA66" s="145">
        <f>IF(AZ66=1,G66,0)</f>
        <v>0</v>
      </c>
      <c r="BB66" s="145">
        <f>IF(AZ66=2,G66,0)</f>
        <v>0</v>
      </c>
      <c r="BC66" s="145">
        <f>IF(AZ66=3,G66,0)</f>
        <v>0</v>
      </c>
      <c r="BD66" s="145">
        <f>IF(AZ66=4,G66,0)</f>
        <v>0</v>
      </c>
      <c r="BE66" s="145">
        <f>IF(AZ66=5,G66,0)</f>
        <v>0</v>
      </c>
      <c r="CA66" s="176">
        <v>1</v>
      </c>
      <c r="CB66" s="176">
        <v>1</v>
      </c>
      <c r="CZ66" s="145">
        <v>1.83004</v>
      </c>
    </row>
    <row r="67" spans="1:15" ht="12.75">
      <c r="A67" s="177"/>
      <c r="B67" s="178"/>
      <c r="C67" s="243" t="s">
        <v>176</v>
      </c>
      <c r="D67" s="244"/>
      <c r="E67" s="244"/>
      <c r="F67" s="244"/>
      <c r="G67" s="245"/>
      <c r="L67" s="179" t="s">
        <v>176</v>
      </c>
      <c r="O67" s="169">
        <v>3</v>
      </c>
    </row>
    <row r="68" spans="1:104" ht="12.75">
      <c r="A68" s="170">
        <v>32</v>
      </c>
      <c r="B68" s="171" t="s">
        <v>177</v>
      </c>
      <c r="C68" s="172" t="s">
        <v>178</v>
      </c>
      <c r="D68" s="173" t="s">
        <v>86</v>
      </c>
      <c r="E68" s="174">
        <v>52.375</v>
      </c>
      <c r="F68" s="174">
        <v>0</v>
      </c>
      <c r="G68" s="175">
        <f>E68*F68</f>
        <v>0</v>
      </c>
      <c r="O68" s="169">
        <v>2</v>
      </c>
      <c r="AA68" s="145">
        <v>1</v>
      </c>
      <c r="AB68" s="145">
        <v>1</v>
      </c>
      <c r="AC68" s="145">
        <v>1</v>
      </c>
      <c r="AZ68" s="145">
        <v>1</v>
      </c>
      <c r="BA68" s="145">
        <f>IF(AZ68=1,G68,0)</f>
        <v>0</v>
      </c>
      <c r="BB68" s="145">
        <f>IF(AZ68=2,G68,0)</f>
        <v>0</v>
      </c>
      <c r="BC68" s="145">
        <f>IF(AZ68=3,G68,0)</f>
        <v>0</v>
      </c>
      <c r="BD68" s="145">
        <f>IF(AZ68=4,G68,0)</f>
        <v>0</v>
      </c>
      <c r="BE68" s="145">
        <f>IF(AZ68=5,G68,0)</f>
        <v>0</v>
      </c>
      <c r="CA68" s="176">
        <v>1</v>
      </c>
      <c r="CB68" s="176">
        <v>1</v>
      </c>
      <c r="CZ68" s="145">
        <v>0.24951</v>
      </c>
    </row>
    <row r="69" spans="1:15" ht="12.75">
      <c r="A69" s="177"/>
      <c r="B69" s="178"/>
      <c r="C69" s="243" t="s">
        <v>179</v>
      </c>
      <c r="D69" s="244"/>
      <c r="E69" s="244"/>
      <c r="F69" s="244"/>
      <c r="G69" s="245"/>
      <c r="L69" s="179" t="s">
        <v>179</v>
      </c>
      <c r="O69" s="169">
        <v>3</v>
      </c>
    </row>
    <row r="70" spans="1:104" ht="12.75">
      <c r="A70" s="170">
        <v>33</v>
      </c>
      <c r="B70" s="171" t="s">
        <v>180</v>
      </c>
      <c r="C70" s="172" t="s">
        <v>181</v>
      </c>
      <c r="D70" s="173" t="s">
        <v>86</v>
      </c>
      <c r="E70" s="174">
        <v>146.4096</v>
      </c>
      <c r="F70" s="174">
        <v>0</v>
      </c>
      <c r="G70" s="175">
        <f>E70*F70</f>
        <v>0</v>
      </c>
      <c r="O70" s="169">
        <v>2</v>
      </c>
      <c r="AA70" s="145">
        <v>1</v>
      </c>
      <c r="AB70" s="145">
        <v>1</v>
      </c>
      <c r="AC70" s="145">
        <v>1</v>
      </c>
      <c r="AZ70" s="145">
        <v>1</v>
      </c>
      <c r="BA70" s="145">
        <f>IF(AZ70=1,G70,0)</f>
        <v>0</v>
      </c>
      <c r="BB70" s="145">
        <f>IF(AZ70=2,G70,0)</f>
        <v>0</v>
      </c>
      <c r="BC70" s="145">
        <f>IF(AZ70=3,G70,0)</f>
        <v>0</v>
      </c>
      <c r="BD70" s="145">
        <f>IF(AZ70=4,G70,0)</f>
        <v>0</v>
      </c>
      <c r="BE70" s="145">
        <f>IF(AZ70=5,G70,0)</f>
        <v>0</v>
      </c>
      <c r="CA70" s="176">
        <v>1</v>
      </c>
      <c r="CB70" s="176">
        <v>1</v>
      </c>
      <c r="CZ70" s="145">
        <v>0.27127</v>
      </c>
    </row>
    <row r="71" spans="1:104" ht="12.75">
      <c r="A71" s="170">
        <v>34</v>
      </c>
      <c r="B71" s="171" t="s">
        <v>182</v>
      </c>
      <c r="C71" s="172" t="s">
        <v>183</v>
      </c>
      <c r="D71" s="173" t="s">
        <v>86</v>
      </c>
      <c r="E71" s="174">
        <v>57.732</v>
      </c>
      <c r="F71" s="174">
        <v>0</v>
      </c>
      <c r="G71" s="175">
        <f>E71*F71</f>
        <v>0</v>
      </c>
      <c r="O71" s="169">
        <v>2</v>
      </c>
      <c r="AA71" s="145">
        <v>1</v>
      </c>
      <c r="AB71" s="145">
        <v>1</v>
      </c>
      <c r="AC71" s="145">
        <v>1</v>
      </c>
      <c r="AZ71" s="145">
        <v>1</v>
      </c>
      <c r="BA71" s="145">
        <f>IF(AZ71=1,G71,0)</f>
        <v>0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6">
        <v>1</v>
      </c>
      <c r="CB71" s="176">
        <v>1</v>
      </c>
      <c r="CZ71" s="145">
        <v>0.30605</v>
      </c>
    </row>
    <row r="72" spans="1:104" ht="12.75">
      <c r="A72" s="170">
        <v>35</v>
      </c>
      <c r="B72" s="171" t="s">
        <v>184</v>
      </c>
      <c r="C72" s="172" t="s">
        <v>185</v>
      </c>
      <c r="D72" s="173" t="s">
        <v>86</v>
      </c>
      <c r="E72" s="174">
        <v>54.8188</v>
      </c>
      <c r="F72" s="174">
        <v>0</v>
      </c>
      <c r="G72" s="175">
        <f>E72*F72</f>
        <v>0</v>
      </c>
      <c r="O72" s="169">
        <v>2</v>
      </c>
      <c r="AA72" s="145">
        <v>1</v>
      </c>
      <c r="AB72" s="145">
        <v>1</v>
      </c>
      <c r="AC72" s="145">
        <v>1</v>
      </c>
      <c r="AZ72" s="145">
        <v>1</v>
      </c>
      <c r="BA72" s="145">
        <f>IF(AZ72=1,G72,0)</f>
        <v>0</v>
      </c>
      <c r="BB72" s="145">
        <f>IF(AZ72=2,G72,0)</f>
        <v>0</v>
      </c>
      <c r="BC72" s="145">
        <f>IF(AZ72=3,G72,0)</f>
        <v>0</v>
      </c>
      <c r="BD72" s="145">
        <f>IF(AZ72=4,G72,0)</f>
        <v>0</v>
      </c>
      <c r="BE72" s="145">
        <f>IF(AZ72=5,G72,0)</f>
        <v>0</v>
      </c>
      <c r="CA72" s="176">
        <v>1</v>
      </c>
      <c r="CB72" s="176">
        <v>1</v>
      </c>
      <c r="CZ72" s="145">
        <v>0.01001</v>
      </c>
    </row>
    <row r="73" spans="1:15" ht="12.75">
      <c r="A73" s="177"/>
      <c r="B73" s="178"/>
      <c r="C73" s="243" t="s">
        <v>186</v>
      </c>
      <c r="D73" s="244"/>
      <c r="E73" s="244"/>
      <c r="F73" s="244"/>
      <c r="G73" s="245"/>
      <c r="L73" s="179" t="s">
        <v>186</v>
      </c>
      <c r="O73" s="169">
        <v>3</v>
      </c>
    </row>
    <row r="74" spans="1:104" ht="12.75">
      <c r="A74" s="170">
        <v>36</v>
      </c>
      <c r="B74" s="171" t="s">
        <v>187</v>
      </c>
      <c r="C74" s="172" t="s">
        <v>188</v>
      </c>
      <c r="D74" s="173" t="s">
        <v>189</v>
      </c>
      <c r="E74" s="174">
        <v>19</v>
      </c>
      <c r="F74" s="174">
        <v>0</v>
      </c>
      <c r="G74" s="175">
        <f>E74*F74</f>
        <v>0</v>
      </c>
      <c r="O74" s="169">
        <v>2</v>
      </c>
      <c r="AA74" s="145">
        <v>1</v>
      </c>
      <c r="AB74" s="145">
        <v>1</v>
      </c>
      <c r="AC74" s="145">
        <v>1</v>
      </c>
      <c r="AZ74" s="145">
        <v>1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76">
        <v>1</v>
      </c>
      <c r="CB74" s="176">
        <v>1</v>
      </c>
      <c r="CZ74" s="145">
        <v>0.04529</v>
      </c>
    </row>
    <row r="75" spans="1:104" ht="12.75">
      <c r="A75" s="170">
        <v>37</v>
      </c>
      <c r="B75" s="171" t="s">
        <v>190</v>
      </c>
      <c r="C75" s="172" t="s">
        <v>191</v>
      </c>
      <c r="D75" s="173" t="s">
        <v>189</v>
      </c>
      <c r="E75" s="174">
        <v>3</v>
      </c>
      <c r="F75" s="174">
        <v>0</v>
      </c>
      <c r="G75" s="175">
        <f>E75*F75</f>
        <v>0</v>
      </c>
      <c r="O75" s="169">
        <v>2</v>
      </c>
      <c r="AA75" s="145">
        <v>1</v>
      </c>
      <c r="AB75" s="145">
        <v>1</v>
      </c>
      <c r="AC75" s="145">
        <v>1</v>
      </c>
      <c r="AZ75" s="145">
        <v>1</v>
      </c>
      <c r="BA75" s="145">
        <f>IF(AZ75=1,G75,0)</f>
        <v>0</v>
      </c>
      <c r="BB75" s="145">
        <f>IF(AZ75=2,G75,0)</f>
        <v>0</v>
      </c>
      <c r="BC75" s="145">
        <f>IF(AZ75=3,G75,0)</f>
        <v>0</v>
      </c>
      <c r="BD75" s="145">
        <f>IF(AZ75=4,G75,0)</f>
        <v>0</v>
      </c>
      <c r="BE75" s="145">
        <f>IF(AZ75=5,G75,0)</f>
        <v>0</v>
      </c>
      <c r="CA75" s="176">
        <v>1</v>
      </c>
      <c r="CB75" s="176">
        <v>1</v>
      </c>
      <c r="CZ75" s="145">
        <v>0.06314</v>
      </c>
    </row>
    <row r="76" spans="1:104" ht="22.5">
      <c r="A76" s="170">
        <v>38</v>
      </c>
      <c r="B76" s="171" t="s">
        <v>192</v>
      </c>
      <c r="C76" s="172" t="s">
        <v>193</v>
      </c>
      <c r="D76" s="173" t="s">
        <v>93</v>
      </c>
      <c r="E76" s="174">
        <v>2.976</v>
      </c>
      <c r="F76" s="174">
        <v>0</v>
      </c>
      <c r="G76" s="175">
        <f>E76*F76</f>
        <v>0</v>
      </c>
      <c r="O76" s="169">
        <v>2</v>
      </c>
      <c r="AA76" s="145">
        <v>1</v>
      </c>
      <c r="AB76" s="145">
        <v>1</v>
      </c>
      <c r="AC76" s="145">
        <v>1</v>
      </c>
      <c r="AZ76" s="145">
        <v>1</v>
      </c>
      <c r="BA76" s="145">
        <f>IF(AZ76=1,G76,0)</f>
        <v>0</v>
      </c>
      <c r="BB76" s="145">
        <f>IF(AZ76=2,G76,0)</f>
        <v>0</v>
      </c>
      <c r="BC76" s="145">
        <f>IF(AZ76=3,G76,0)</f>
        <v>0</v>
      </c>
      <c r="BD76" s="145">
        <f>IF(AZ76=4,G76,0)</f>
        <v>0</v>
      </c>
      <c r="BE76" s="145">
        <f>IF(AZ76=5,G76,0)</f>
        <v>0</v>
      </c>
      <c r="CA76" s="176">
        <v>1</v>
      </c>
      <c r="CB76" s="176">
        <v>1</v>
      </c>
      <c r="CZ76" s="145">
        <v>1.796</v>
      </c>
    </row>
    <row r="77" spans="1:104" ht="12.75">
      <c r="A77" s="170">
        <v>39</v>
      </c>
      <c r="B77" s="171" t="s">
        <v>194</v>
      </c>
      <c r="C77" s="172" t="s">
        <v>195</v>
      </c>
      <c r="D77" s="173" t="s">
        <v>93</v>
      </c>
      <c r="E77" s="174">
        <v>0.864</v>
      </c>
      <c r="F77" s="174">
        <v>0</v>
      </c>
      <c r="G77" s="175">
        <f>E77*F77</f>
        <v>0</v>
      </c>
      <c r="O77" s="169">
        <v>2</v>
      </c>
      <c r="AA77" s="145">
        <v>1</v>
      </c>
      <c r="AB77" s="145">
        <v>1</v>
      </c>
      <c r="AC77" s="145">
        <v>1</v>
      </c>
      <c r="AZ77" s="145">
        <v>1</v>
      </c>
      <c r="BA77" s="145">
        <f>IF(AZ77=1,G77,0)</f>
        <v>0</v>
      </c>
      <c r="BB77" s="145">
        <f>IF(AZ77=2,G77,0)</f>
        <v>0</v>
      </c>
      <c r="BC77" s="145">
        <f>IF(AZ77=3,G77,0)</f>
        <v>0</v>
      </c>
      <c r="BD77" s="145">
        <f>IF(AZ77=4,G77,0)</f>
        <v>0</v>
      </c>
      <c r="BE77" s="145">
        <f>IF(AZ77=5,G77,0)</f>
        <v>0</v>
      </c>
      <c r="CA77" s="176">
        <v>1</v>
      </c>
      <c r="CB77" s="176">
        <v>1</v>
      </c>
      <c r="CZ77" s="145">
        <v>2.52501</v>
      </c>
    </row>
    <row r="78" spans="1:15" ht="12.75">
      <c r="A78" s="177"/>
      <c r="B78" s="178"/>
      <c r="C78" s="243" t="s">
        <v>196</v>
      </c>
      <c r="D78" s="244"/>
      <c r="E78" s="244"/>
      <c r="F78" s="244"/>
      <c r="G78" s="245"/>
      <c r="L78" s="179" t="s">
        <v>196</v>
      </c>
      <c r="O78" s="169">
        <v>3</v>
      </c>
    </row>
    <row r="79" spans="1:104" ht="12.75">
      <c r="A79" s="170">
        <v>40</v>
      </c>
      <c r="B79" s="171" t="s">
        <v>197</v>
      </c>
      <c r="C79" s="172" t="s">
        <v>198</v>
      </c>
      <c r="D79" s="173" t="s">
        <v>86</v>
      </c>
      <c r="E79" s="174">
        <v>11.52</v>
      </c>
      <c r="F79" s="174">
        <v>0</v>
      </c>
      <c r="G79" s="175">
        <f>E79*F79</f>
        <v>0</v>
      </c>
      <c r="O79" s="169">
        <v>2</v>
      </c>
      <c r="AA79" s="145">
        <v>1</v>
      </c>
      <c r="AB79" s="145">
        <v>1</v>
      </c>
      <c r="AC79" s="145">
        <v>1</v>
      </c>
      <c r="AZ79" s="145">
        <v>1</v>
      </c>
      <c r="BA79" s="145">
        <f>IF(AZ79=1,G79,0)</f>
        <v>0</v>
      </c>
      <c r="BB79" s="145">
        <f>IF(AZ79=2,G79,0)</f>
        <v>0</v>
      </c>
      <c r="BC79" s="145">
        <f>IF(AZ79=3,G79,0)</f>
        <v>0</v>
      </c>
      <c r="BD79" s="145">
        <f>IF(AZ79=4,G79,0)</f>
        <v>0</v>
      </c>
      <c r="BE79" s="145">
        <f>IF(AZ79=5,G79,0)</f>
        <v>0</v>
      </c>
      <c r="CA79" s="176">
        <v>1</v>
      </c>
      <c r="CB79" s="176">
        <v>1</v>
      </c>
      <c r="CZ79" s="145">
        <v>0.00884</v>
      </c>
    </row>
    <row r="80" spans="1:104" ht="12.75">
      <c r="A80" s="170">
        <v>41</v>
      </c>
      <c r="B80" s="171" t="s">
        <v>199</v>
      </c>
      <c r="C80" s="172" t="s">
        <v>200</v>
      </c>
      <c r="D80" s="173" t="s">
        <v>86</v>
      </c>
      <c r="E80" s="174">
        <v>11.52</v>
      </c>
      <c r="F80" s="174">
        <v>0</v>
      </c>
      <c r="G80" s="175">
        <f>E80*F80</f>
        <v>0</v>
      </c>
      <c r="O80" s="169">
        <v>2</v>
      </c>
      <c r="AA80" s="145">
        <v>1</v>
      </c>
      <c r="AB80" s="145">
        <v>1</v>
      </c>
      <c r="AC80" s="145">
        <v>1</v>
      </c>
      <c r="AZ80" s="145">
        <v>1</v>
      </c>
      <c r="BA80" s="145">
        <f>IF(AZ80=1,G80,0)</f>
        <v>0</v>
      </c>
      <c r="BB80" s="145">
        <f>IF(AZ80=2,G80,0)</f>
        <v>0</v>
      </c>
      <c r="BC80" s="145">
        <f>IF(AZ80=3,G80,0)</f>
        <v>0</v>
      </c>
      <c r="BD80" s="145">
        <f>IF(AZ80=4,G80,0)</f>
        <v>0</v>
      </c>
      <c r="BE80" s="145">
        <f>IF(AZ80=5,G80,0)</f>
        <v>0</v>
      </c>
      <c r="CA80" s="176">
        <v>1</v>
      </c>
      <c r="CB80" s="176">
        <v>1</v>
      </c>
      <c r="CZ80" s="145">
        <v>0</v>
      </c>
    </row>
    <row r="81" spans="1:104" ht="12.75">
      <c r="A81" s="170">
        <v>42</v>
      </c>
      <c r="B81" s="171" t="s">
        <v>201</v>
      </c>
      <c r="C81" s="172" t="s">
        <v>202</v>
      </c>
      <c r="D81" s="173" t="s">
        <v>131</v>
      </c>
      <c r="E81" s="174">
        <v>0.0864</v>
      </c>
      <c r="F81" s="174">
        <v>0</v>
      </c>
      <c r="G81" s="175">
        <f>E81*F81</f>
        <v>0</v>
      </c>
      <c r="O81" s="169">
        <v>2</v>
      </c>
      <c r="AA81" s="145">
        <v>1</v>
      </c>
      <c r="AB81" s="145">
        <v>1</v>
      </c>
      <c r="AC81" s="145">
        <v>1</v>
      </c>
      <c r="AZ81" s="145">
        <v>1</v>
      </c>
      <c r="BA81" s="145">
        <f>IF(AZ81=1,G81,0)</f>
        <v>0</v>
      </c>
      <c r="BB81" s="145">
        <f>IF(AZ81=2,G81,0)</f>
        <v>0</v>
      </c>
      <c r="BC81" s="145">
        <f>IF(AZ81=3,G81,0)</f>
        <v>0</v>
      </c>
      <c r="BD81" s="145">
        <f>IF(AZ81=4,G81,0)</f>
        <v>0</v>
      </c>
      <c r="BE81" s="145">
        <f>IF(AZ81=5,G81,0)</f>
        <v>0</v>
      </c>
      <c r="CA81" s="176">
        <v>1</v>
      </c>
      <c r="CB81" s="176">
        <v>1</v>
      </c>
      <c r="CZ81" s="145">
        <v>1.01292</v>
      </c>
    </row>
    <row r="82" spans="1:15" ht="12.75">
      <c r="A82" s="177"/>
      <c r="B82" s="178"/>
      <c r="C82" s="243" t="s">
        <v>203</v>
      </c>
      <c r="D82" s="244"/>
      <c r="E82" s="244"/>
      <c r="F82" s="244"/>
      <c r="G82" s="245"/>
      <c r="L82" s="179" t="s">
        <v>203</v>
      </c>
      <c r="O82" s="169">
        <v>3</v>
      </c>
    </row>
    <row r="83" spans="1:104" ht="12.75">
      <c r="A83" s="170">
        <v>43</v>
      </c>
      <c r="B83" s="171" t="s">
        <v>204</v>
      </c>
      <c r="C83" s="172" t="s">
        <v>205</v>
      </c>
      <c r="D83" s="173" t="s">
        <v>131</v>
      </c>
      <c r="E83" s="174">
        <v>0.6659</v>
      </c>
      <c r="F83" s="174">
        <v>0</v>
      </c>
      <c r="G83" s="175">
        <f>E83*F83</f>
        <v>0</v>
      </c>
      <c r="O83" s="169">
        <v>2</v>
      </c>
      <c r="AA83" s="145">
        <v>1</v>
      </c>
      <c r="AB83" s="145">
        <v>1</v>
      </c>
      <c r="AC83" s="145">
        <v>1</v>
      </c>
      <c r="AZ83" s="145">
        <v>1</v>
      </c>
      <c r="BA83" s="145">
        <f>IF(AZ83=1,G83,0)</f>
        <v>0</v>
      </c>
      <c r="BB83" s="145">
        <f>IF(AZ83=2,G83,0)</f>
        <v>0</v>
      </c>
      <c r="BC83" s="145">
        <f>IF(AZ83=3,G83,0)</f>
        <v>0</v>
      </c>
      <c r="BD83" s="145">
        <f>IF(AZ83=4,G83,0)</f>
        <v>0</v>
      </c>
      <c r="BE83" s="145">
        <f>IF(AZ83=5,G83,0)</f>
        <v>0</v>
      </c>
      <c r="CA83" s="176">
        <v>1</v>
      </c>
      <c r="CB83" s="176">
        <v>1</v>
      </c>
      <c r="CZ83" s="145">
        <v>0.01709</v>
      </c>
    </row>
    <row r="84" spans="1:104" ht="12.75">
      <c r="A84" s="170">
        <v>44</v>
      </c>
      <c r="B84" s="171" t="s">
        <v>206</v>
      </c>
      <c r="C84" s="172" t="s">
        <v>207</v>
      </c>
      <c r="D84" s="173" t="s">
        <v>86</v>
      </c>
      <c r="E84" s="174">
        <v>30</v>
      </c>
      <c r="F84" s="174">
        <v>0</v>
      </c>
      <c r="G84" s="175">
        <f>E84*F84</f>
        <v>0</v>
      </c>
      <c r="O84" s="169">
        <v>2</v>
      </c>
      <c r="AA84" s="145">
        <v>1</v>
      </c>
      <c r="AB84" s="145">
        <v>1</v>
      </c>
      <c r="AC84" s="145">
        <v>1</v>
      </c>
      <c r="AZ84" s="145">
        <v>1</v>
      </c>
      <c r="BA84" s="145">
        <f>IF(AZ84=1,G84,0)</f>
        <v>0</v>
      </c>
      <c r="BB84" s="145">
        <f>IF(AZ84=2,G84,0)</f>
        <v>0</v>
      </c>
      <c r="BC84" s="145">
        <f>IF(AZ84=3,G84,0)</f>
        <v>0</v>
      </c>
      <c r="BD84" s="145">
        <f>IF(AZ84=4,G84,0)</f>
        <v>0</v>
      </c>
      <c r="BE84" s="145">
        <f>IF(AZ84=5,G84,0)</f>
        <v>0</v>
      </c>
      <c r="CA84" s="176">
        <v>1</v>
      </c>
      <c r="CB84" s="176">
        <v>1</v>
      </c>
      <c r="CZ84" s="145">
        <v>0.00825</v>
      </c>
    </row>
    <row r="85" spans="1:104" ht="12.75">
      <c r="A85" s="170">
        <v>45</v>
      </c>
      <c r="B85" s="171" t="s">
        <v>208</v>
      </c>
      <c r="C85" s="172" t="s">
        <v>209</v>
      </c>
      <c r="D85" s="173" t="s">
        <v>86</v>
      </c>
      <c r="E85" s="174">
        <v>84.8188</v>
      </c>
      <c r="F85" s="174">
        <v>0</v>
      </c>
      <c r="G85" s="175">
        <f>E85*F85</f>
        <v>0</v>
      </c>
      <c r="O85" s="169">
        <v>2</v>
      </c>
      <c r="AA85" s="145">
        <v>1</v>
      </c>
      <c r="AB85" s="145">
        <v>1</v>
      </c>
      <c r="AC85" s="145">
        <v>1</v>
      </c>
      <c r="AZ85" s="145">
        <v>1</v>
      </c>
      <c r="BA85" s="145">
        <f>IF(AZ85=1,G85,0)</f>
        <v>0</v>
      </c>
      <c r="BB85" s="145">
        <f>IF(AZ85=2,G85,0)</f>
        <v>0</v>
      </c>
      <c r="BC85" s="145">
        <f>IF(AZ85=3,G85,0)</f>
        <v>0</v>
      </c>
      <c r="BD85" s="145">
        <f>IF(AZ85=4,G85,0)</f>
        <v>0</v>
      </c>
      <c r="BE85" s="145">
        <f>IF(AZ85=5,G85,0)</f>
        <v>0</v>
      </c>
      <c r="CA85" s="176">
        <v>1</v>
      </c>
      <c r="CB85" s="176">
        <v>1</v>
      </c>
      <c r="CZ85" s="145">
        <v>0.01583</v>
      </c>
    </row>
    <row r="86" spans="1:15" ht="12.75">
      <c r="A86" s="177"/>
      <c r="B86" s="178"/>
      <c r="C86" s="243" t="s">
        <v>210</v>
      </c>
      <c r="D86" s="244"/>
      <c r="E86" s="244"/>
      <c r="F86" s="244"/>
      <c r="G86" s="245"/>
      <c r="L86" s="179" t="s">
        <v>210</v>
      </c>
      <c r="O86" s="169">
        <v>3</v>
      </c>
    </row>
    <row r="87" spans="1:104" ht="12.75">
      <c r="A87" s="170">
        <v>46</v>
      </c>
      <c r="B87" s="171" t="s">
        <v>211</v>
      </c>
      <c r="C87" s="172" t="s">
        <v>212</v>
      </c>
      <c r="D87" s="173" t="s">
        <v>86</v>
      </c>
      <c r="E87" s="174">
        <v>30</v>
      </c>
      <c r="F87" s="174">
        <v>0</v>
      </c>
      <c r="G87" s="175">
        <f>E87*F87</f>
        <v>0</v>
      </c>
      <c r="O87" s="169">
        <v>2</v>
      </c>
      <c r="AA87" s="145">
        <v>1</v>
      </c>
      <c r="AB87" s="145">
        <v>1</v>
      </c>
      <c r="AC87" s="145">
        <v>1</v>
      </c>
      <c r="AZ87" s="145">
        <v>1</v>
      </c>
      <c r="BA87" s="145">
        <f>IF(AZ87=1,G87,0)</f>
        <v>0</v>
      </c>
      <c r="BB87" s="145">
        <f>IF(AZ87=2,G87,0)</f>
        <v>0</v>
      </c>
      <c r="BC87" s="145">
        <f>IF(AZ87=3,G87,0)</f>
        <v>0</v>
      </c>
      <c r="BD87" s="145">
        <f>IF(AZ87=4,G87,0)</f>
        <v>0</v>
      </c>
      <c r="BE87" s="145">
        <f>IF(AZ87=5,G87,0)</f>
        <v>0</v>
      </c>
      <c r="CA87" s="176">
        <v>1</v>
      </c>
      <c r="CB87" s="176">
        <v>1</v>
      </c>
      <c r="CZ87" s="145">
        <v>0.02375</v>
      </c>
    </row>
    <row r="88" spans="1:104" ht="12.75">
      <c r="A88" s="170">
        <v>47</v>
      </c>
      <c r="B88" s="171" t="s">
        <v>213</v>
      </c>
      <c r="C88" s="172" t="s">
        <v>214</v>
      </c>
      <c r="D88" s="173" t="s">
        <v>86</v>
      </c>
      <c r="E88" s="174">
        <v>30</v>
      </c>
      <c r="F88" s="174">
        <v>0</v>
      </c>
      <c r="G88" s="175">
        <f>E88*F88</f>
        <v>0</v>
      </c>
      <c r="O88" s="169">
        <v>2</v>
      </c>
      <c r="AA88" s="145">
        <v>1</v>
      </c>
      <c r="AB88" s="145">
        <v>1</v>
      </c>
      <c r="AC88" s="145">
        <v>1</v>
      </c>
      <c r="AZ88" s="145">
        <v>1</v>
      </c>
      <c r="BA88" s="145">
        <f>IF(AZ88=1,G88,0)</f>
        <v>0</v>
      </c>
      <c r="BB88" s="145">
        <f>IF(AZ88=2,G88,0)</f>
        <v>0</v>
      </c>
      <c r="BC88" s="145">
        <f>IF(AZ88=3,G88,0)</f>
        <v>0</v>
      </c>
      <c r="BD88" s="145">
        <f>IF(AZ88=4,G88,0)</f>
        <v>0</v>
      </c>
      <c r="BE88" s="145">
        <f>IF(AZ88=5,G88,0)</f>
        <v>0</v>
      </c>
      <c r="CA88" s="176">
        <v>1</v>
      </c>
      <c r="CB88" s="176">
        <v>1</v>
      </c>
      <c r="CZ88" s="145">
        <v>0.03985</v>
      </c>
    </row>
    <row r="89" spans="1:104" ht="22.5">
      <c r="A89" s="170">
        <v>48</v>
      </c>
      <c r="B89" s="171" t="s">
        <v>215</v>
      </c>
      <c r="C89" s="172" t="s">
        <v>216</v>
      </c>
      <c r="D89" s="173" t="s">
        <v>217</v>
      </c>
      <c r="E89" s="174">
        <v>61</v>
      </c>
      <c r="F89" s="174">
        <v>0</v>
      </c>
      <c r="G89" s="175">
        <f>E89*F89</f>
        <v>0</v>
      </c>
      <c r="O89" s="169">
        <v>2</v>
      </c>
      <c r="AA89" s="145">
        <v>1</v>
      </c>
      <c r="AB89" s="145">
        <v>0</v>
      </c>
      <c r="AC89" s="145">
        <v>0</v>
      </c>
      <c r="AZ89" s="145">
        <v>1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6">
        <v>1</v>
      </c>
      <c r="CB89" s="176">
        <v>0</v>
      </c>
      <c r="CZ89" s="145">
        <v>0.02838</v>
      </c>
    </row>
    <row r="90" spans="1:15" ht="12.75">
      <c r="A90" s="177"/>
      <c r="B90" s="178"/>
      <c r="C90" s="243" t="s">
        <v>218</v>
      </c>
      <c r="D90" s="244"/>
      <c r="E90" s="244"/>
      <c r="F90" s="244"/>
      <c r="G90" s="245"/>
      <c r="L90" s="179" t="s">
        <v>218</v>
      </c>
      <c r="O90" s="169">
        <v>3</v>
      </c>
    </row>
    <row r="91" spans="1:15" ht="12.75">
      <c r="A91" s="177"/>
      <c r="B91" s="178"/>
      <c r="C91" s="243" t="s">
        <v>219</v>
      </c>
      <c r="D91" s="244"/>
      <c r="E91" s="244"/>
      <c r="F91" s="244"/>
      <c r="G91" s="245"/>
      <c r="L91" s="179" t="s">
        <v>219</v>
      </c>
      <c r="O91" s="169">
        <v>3</v>
      </c>
    </row>
    <row r="92" spans="1:104" ht="22.5">
      <c r="A92" s="170">
        <v>49</v>
      </c>
      <c r="B92" s="171" t="s">
        <v>220</v>
      </c>
      <c r="C92" s="172" t="s">
        <v>221</v>
      </c>
      <c r="D92" s="173" t="s">
        <v>217</v>
      </c>
      <c r="E92" s="174">
        <v>41</v>
      </c>
      <c r="F92" s="174">
        <v>0</v>
      </c>
      <c r="G92" s="175">
        <f>E92*F92</f>
        <v>0</v>
      </c>
      <c r="O92" s="169">
        <v>2</v>
      </c>
      <c r="AA92" s="145">
        <v>1</v>
      </c>
      <c r="AB92" s="145">
        <v>1</v>
      </c>
      <c r="AC92" s="145">
        <v>1</v>
      </c>
      <c r="AZ92" s="145">
        <v>1</v>
      </c>
      <c r="BA92" s="145">
        <f>IF(AZ92=1,G92,0)</f>
        <v>0</v>
      </c>
      <c r="BB92" s="145">
        <f>IF(AZ92=2,G92,0)</f>
        <v>0</v>
      </c>
      <c r="BC92" s="145">
        <f>IF(AZ92=3,G92,0)</f>
        <v>0</v>
      </c>
      <c r="BD92" s="145">
        <f>IF(AZ92=4,G92,0)</f>
        <v>0</v>
      </c>
      <c r="BE92" s="145">
        <f>IF(AZ92=5,G92,0)</f>
        <v>0</v>
      </c>
      <c r="CA92" s="176">
        <v>1</v>
      </c>
      <c r="CB92" s="176">
        <v>1</v>
      </c>
      <c r="CZ92" s="145">
        <v>0.04216</v>
      </c>
    </row>
    <row r="93" spans="1:15" ht="12.75">
      <c r="A93" s="177"/>
      <c r="B93" s="178"/>
      <c r="C93" s="243" t="s">
        <v>218</v>
      </c>
      <c r="D93" s="244"/>
      <c r="E93" s="244"/>
      <c r="F93" s="244"/>
      <c r="G93" s="245"/>
      <c r="L93" s="179" t="s">
        <v>218</v>
      </c>
      <c r="O93" s="169">
        <v>3</v>
      </c>
    </row>
    <row r="94" spans="1:15" ht="12.75">
      <c r="A94" s="177"/>
      <c r="B94" s="178"/>
      <c r="C94" s="243" t="s">
        <v>222</v>
      </c>
      <c r="D94" s="244"/>
      <c r="E94" s="244"/>
      <c r="F94" s="244"/>
      <c r="G94" s="245"/>
      <c r="L94" s="179" t="s">
        <v>222</v>
      </c>
      <c r="O94" s="169">
        <v>3</v>
      </c>
    </row>
    <row r="95" spans="1:104" ht="12.75">
      <c r="A95" s="170">
        <v>50</v>
      </c>
      <c r="B95" s="171" t="s">
        <v>223</v>
      </c>
      <c r="C95" s="172" t="s">
        <v>224</v>
      </c>
      <c r="D95" s="173" t="s">
        <v>93</v>
      </c>
      <c r="E95" s="174">
        <v>3.422</v>
      </c>
      <c r="F95" s="174">
        <v>0</v>
      </c>
      <c r="G95" s="175">
        <f>E95*F95</f>
        <v>0</v>
      </c>
      <c r="O95" s="169">
        <v>2</v>
      </c>
      <c r="AA95" s="145">
        <v>1</v>
      </c>
      <c r="AB95" s="145">
        <v>1</v>
      </c>
      <c r="AC95" s="145">
        <v>1</v>
      </c>
      <c r="AZ95" s="145">
        <v>1</v>
      </c>
      <c r="BA95" s="145">
        <f>IF(AZ95=1,G95,0)</f>
        <v>0</v>
      </c>
      <c r="BB95" s="145">
        <f>IF(AZ95=2,G95,0)</f>
        <v>0</v>
      </c>
      <c r="BC95" s="145">
        <f>IF(AZ95=3,G95,0)</f>
        <v>0</v>
      </c>
      <c r="BD95" s="145">
        <f>IF(AZ95=4,G95,0)</f>
        <v>0</v>
      </c>
      <c r="BE95" s="145">
        <f>IF(AZ95=5,G95,0)</f>
        <v>0</v>
      </c>
      <c r="CA95" s="176">
        <v>1</v>
      </c>
      <c r="CB95" s="176">
        <v>1</v>
      </c>
      <c r="CZ95" s="145">
        <v>2.53999</v>
      </c>
    </row>
    <row r="96" spans="1:104" ht="12.75">
      <c r="A96" s="170">
        <v>51</v>
      </c>
      <c r="B96" s="171" t="s">
        <v>225</v>
      </c>
      <c r="C96" s="172" t="s">
        <v>226</v>
      </c>
      <c r="D96" s="173" t="s">
        <v>86</v>
      </c>
      <c r="E96" s="174">
        <v>12.8</v>
      </c>
      <c r="F96" s="174">
        <v>0</v>
      </c>
      <c r="G96" s="175">
        <f>E96*F96</f>
        <v>0</v>
      </c>
      <c r="O96" s="169">
        <v>2</v>
      </c>
      <c r="AA96" s="145">
        <v>1</v>
      </c>
      <c r="AB96" s="145">
        <v>1</v>
      </c>
      <c r="AC96" s="145">
        <v>1</v>
      </c>
      <c r="AZ96" s="145">
        <v>1</v>
      </c>
      <c r="BA96" s="145">
        <f>IF(AZ96=1,G96,0)</f>
        <v>0</v>
      </c>
      <c r="BB96" s="145">
        <f>IF(AZ96=2,G96,0)</f>
        <v>0</v>
      </c>
      <c r="BC96" s="145">
        <f>IF(AZ96=3,G96,0)</f>
        <v>0</v>
      </c>
      <c r="BD96" s="145">
        <f>IF(AZ96=4,G96,0)</f>
        <v>0</v>
      </c>
      <c r="BE96" s="145">
        <f>IF(AZ96=5,G96,0)</f>
        <v>0</v>
      </c>
      <c r="CA96" s="176">
        <v>1</v>
      </c>
      <c r="CB96" s="176">
        <v>1</v>
      </c>
      <c r="CZ96" s="145">
        <v>0.03808</v>
      </c>
    </row>
    <row r="97" spans="1:104" ht="12.75">
      <c r="A97" s="170">
        <v>52</v>
      </c>
      <c r="B97" s="171" t="s">
        <v>227</v>
      </c>
      <c r="C97" s="172" t="s">
        <v>228</v>
      </c>
      <c r="D97" s="173" t="s">
        <v>86</v>
      </c>
      <c r="E97" s="174">
        <v>12.8</v>
      </c>
      <c r="F97" s="174">
        <v>0</v>
      </c>
      <c r="G97" s="175">
        <f>E97*F97</f>
        <v>0</v>
      </c>
      <c r="O97" s="169">
        <v>2</v>
      </c>
      <c r="AA97" s="145">
        <v>1</v>
      </c>
      <c r="AB97" s="145">
        <v>1</v>
      </c>
      <c r="AC97" s="145">
        <v>1</v>
      </c>
      <c r="AZ97" s="145">
        <v>1</v>
      </c>
      <c r="BA97" s="145">
        <f>IF(AZ97=1,G97,0)</f>
        <v>0</v>
      </c>
      <c r="BB97" s="145">
        <f>IF(AZ97=2,G97,0)</f>
        <v>0</v>
      </c>
      <c r="BC97" s="145">
        <f>IF(AZ97=3,G97,0)</f>
        <v>0</v>
      </c>
      <c r="BD97" s="145">
        <f>IF(AZ97=4,G97,0)</f>
        <v>0</v>
      </c>
      <c r="BE97" s="145">
        <f>IF(AZ97=5,G97,0)</f>
        <v>0</v>
      </c>
      <c r="CA97" s="176">
        <v>1</v>
      </c>
      <c r="CB97" s="176">
        <v>1</v>
      </c>
      <c r="CZ97" s="145">
        <v>0</v>
      </c>
    </row>
    <row r="98" spans="1:104" ht="12.75">
      <c r="A98" s="170">
        <v>53</v>
      </c>
      <c r="B98" s="171" t="s">
        <v>229</v>
      </c>
      <c r="C98" s="172" t="s">
        <v>230</v>
      </c>
      <c r="D98" s="173" t="s">
        <v>131</v>
      </c>
      <c r="E98" s="174">
        <v>0.2169</v>
      </c>
      <c r="F98" s="174">
        <v>0</v>
      </c>
      <c r="G98" s="175">
        <f>E98*F98</f>
        <v>0</v>
      </c>
      <c r="O98" s="169">
        <v>2</v>
      </c>
      <c r="AA98" s="145">
        <v>1</v>
      </c>
      <c r="AB98" s="145">
        <v>1</v>
      </c>
      <c r="AC98" s="145">
        <v>1</v>
      </c>
      <c r="AZ98" s="145">
        <v>1</v>
      </c>
      <c r="BA98" s="145">
        <f>IF(AZ98=1,G98,0)</f>
        <v>0</v>
      </c>
      <c r="BB98" s="145">
        <f>IF(AZ98=2,G98,0)</f>
        <v>0</v>
      </c>
      <c r="BC98" s="145">
        <f>IF(AZ98=3,G98,0)</f>
        <v>0</v>
      </c>
      <c r="BD98" s="145">
        <f>IF(AZ98=4,G98,0)</f>
        <v>0</v>
      </c>
      <c r="BE98" s="145">
        <f>IF(AZ98=5,G98,0)</f>
        <v>0</v>
      </c>
      <c r="CA98" s="176">
        <v>1</v>
      </c>
      <c r="CB98" s="176">
        <v>1</v>
      </c>
      <c r="CZ98" s="145">
        <v>1.02396</v>
      </c>
    </row>
    <row r="99" spans="1:15" ht="12.75">
      <c r="A99" s="177"/>
      <c r="B99" s="178"/>
      <c r="C99" s="243" t="s">
        <v>231</v>
      </c>
      <c r="D99" s="244"/>
      <c r="E99" s="244"/>
      <c r="F99" s="244"/>
      <c r="G99" s="245"/>
      <c r="L99" s="179" t="s">
        <v>231</v>
      </c>
      <c r="O99" s="169">
        <v>3</v>
      </c>
    </row>
    <row r="100" spans="1:104" ht="22.5">
      <c r="A100" s="170">
        <v>54</v>
      </c>
      <c r="B100" s="171" t="s">
        <v>232</v>
      </c>
      <c r="C100" s="172" t="s">
        <v>233</v>
      </c>
      <c r="D100" s="173" t="s">
        <v>86</v>
      </c>
      <c r="E100" s="174">
        <v>93.4048</v>
      </c>
      <c r="F100" s="174">
        <v>0</v>
      </c>
      <c r="G100" s="175">
        <f aca="true" t="shared" si="0" ref="G100:G107">E100*F100</f>
        <v>0</v>
      </c>
      <c r="O100" s="169">
        <v>2</v>
      </c>
      <c r="AA100" s="145">
        <v>1</v>
      </c>
      <c r="AB100" s="145">
        <v>1</v>
      </c>
      <c r="AC100" s="145">
        <v>1</v>
      </c>
      <c r="AZ100" s="145">
        <v>1</v>
      </c>
      <c r="BA100" s="145">
        <f aca="true" t="shared" si="1" ref="BA100:BA107">IF(AZ100=1,G100,0)</f>
        <v>0</v>
      </c>
      <c r="BB100" s="145">
        <f aca="true" t="shared" si="2" ref="BB100:BB107">IF(AZ100=2,G100,0)</f>
        <v>0</v>
      </c>
      <c r="BC100" s="145">
        <f aca="true" t="shared" si="3" ref="BC100:BC107">IF(AZ100=3,G100,0)</f>
        <v>0</v>
      </c>
      <c r="BD100" s="145">
        <f aca="true" t="shared" si="4" ref="BD100:BD107">IF(AZ100=4,G100,0)</f>
        <v>0</v>
      </c>
      <c r="BE100" s="145">
        <f aca="true" t="shared" si="5" ref="BE100:BE107">IF(AZ100=5,G100,0)</f>
        <v>0</v>
      </c>
      <c r="CA100" s="176">
        <v>1</v>
      </c>
      <c r="CB100" s="176">
        <v>1</v>
      </c>
      <c r="CZ100" s="145">
        <v>0.02794</v>
      </c>
    </row>
    <row r="101" spans="1:104" ht="22.5">
      <c r="A101" s="170">
        <v>55</v>
      </c>
      <c r="B101" s="171" t="s">
        <v>234</v>
      </c>
      <c r="C101" s="172" t="s">
        <v>235</v>
      </c>
      <c r="D101" s="173" t="s">
        <v>86</v>
      </c>
      <c r="E101" s="174">
        <v>97.1937</v>
      </c>
      <c r="F101" s="174">
        <v>0</v>
      </c>
      <c r="G101" s="175">
        <f t="shared" si="0"/>
        <v>0</v>
      </c>
      <c r="O101" s="169">
        <v>2</v>
      </c>
      <c r="AA101" s="145">
        <v>1</v>
      </c>
      <c r="AB101" s="145">
        <v>1</v>
      </c>
      <c r="AC101" s="145">
        <v>1</v>
      </c>
      <c r="AZ101" s="145">
        <v>1</v>
      </c>
      <c r="BA101" s="145">
        <f t="shared" si="1"/>
        <v>0</v>
      </c>
      <c r="BB101" s="145">
        <f t="shared" si="2"/>
        <v>0</v>
      </c>
      <c r="BC101" s="145">
        <f t="shared" si="3"/>
        <v>0</v>
      </c>
      <c r="BD101" s="145">
        <f t="shared" si="4"/>
        <v>0</v>
      </c>
      <c r="BE101" s="145">
        <f t="shared" si="5"/>
        <v>0</v>
      </c>
      <c r="CA101" s="176">
        <v>1</v>
      </c>
      <c r="CB101" s="176">
        <v>1</v>
      </c>
      <c r="CZ101" s="145">
        <v>0.02815</v>
      </c>
    </row>
    <row r="102" spans="1:104" ht="12.75">
      <c r="A102" s="170">
        <v>56</v>
      </c>
      <c r="B102" s="171" t="s">
        <v>236</v>
      </c>
      <c r="C102" s="172" t="s">
        <v>237</v>
      </c>
      <c r="D102" s="173" t="s">
        <v>86</v>
      </c>
      <c r="E102" s="174">
        <v>3.7535</v>
      </c>
      <c r="F102" s="174">
        <v>0</v>
      </c>
      <c r="G102" s="175">
        <f t="shared" si="0"/>
        <v>0</v>
      </c>
      <c r="O102" s="169">
        <v>2</v>
      </c>
      <c r="AA102" s="145">
        <v>1</v>
      </c>
      <c r="AB102" s="145">
        <v>1</v>
      </c>
      <c r="AC102" s="145">
        <v>1</v>
      </c>
      <c r="AZ102" s="145">
        <v>1</v>
      </c>
      <c r="BA102" s="145">
        <f t="shared" si="1"/>
        <v>0</v>
      </c>
      <c r="BB102" s="145">
        <f t="shared" si="2"/>
        <v>0</v>
      </c>
      <c r="BC102" s="145">
        <f t="shared" si="3"/>
        <v>0</v>
      </c>
      <c r="BD102" s="145">
        <f t="shared" si="4"/>
        <v>0</v>
      </c>
      <c r="BE102" s="145">
        <f t="shared" si="5"/>
        <v>0</v>
      </c>
      <c r="CA102" s="176">
        <v>1</v>
      </c>
      <c r="CB102" s="176">
        <v>1</v>
      </c>
      <c r="CZ102" s="145">
        <v>0.04521</v>
      </c>
    </row>
    <row r="103" spans="1:104" ht="12.75">
      <c r="A103" s="170">
        <v>57</v>
      </c>
      <c r="B103" s="171" t="s">
        <v>238</v>
      </c>
      <c r="C103" s="172" t="s">
        <v>239</v>
      </c>
      <c r="D103" s="173" t="s">
        <v>86</v>
      </c>
      <c r="E103" s="174">
        <v>29.7932</v>
      </c>
      <c r="F103" s="174">
        <v>0</v>
      </c>
      <c r="G103" s="175">
        <f t="shared" si="0"/>
        <v>0</v>
      </c>
      <c r="O103" s="169">
        <v>2</v>
      </c>
      <c r="AA103" s="145">
        <v>1</v>
      </c>
      <c r="AB103" s="145">
        <v>1</v>
      </c>
      <c r="AC103" s="145">
        <v>1</v>
      </c>
      <c r="AZ103" s="145">
        <v>1</v>
      </c>
      <c r="BA103" s="145">
        <f t="shared" si="1"/>
        <v>0</v>
      </c>
      <c r="BB103" s="145">
        <f t="shared" si="2"/>
        <v>0</v>
      </c>
      <c r="BC103" s="145">
        <f t="shared" si="3"/>
        <v>0</v>
      </c>
      <c r="BD103" s="145">
        <f t="shared" si="4"/>
        <v>0</v>
      </c>
      <c r="BE103" s="145">
        <f t="shared" si="5"/>
        <v>0</v>
      </c>
      <c r="CA103" s="176">
        <v>1</v>
      </c>
      <c r="CB103" s="176">
        <v>1</v>
      </c>
      <c r="CZ103" s="145">
        <v>0.04563</v>
      </c>
    </row>
    <row r="104" spans="1:104" ht="22.5">
      <c r="A104" s="170">
        <v>58</v>
      </c>
      <c r="B104" s="171" t="s">
        <v>240</v>
      </c>
      <c r="C104" s="172" t="s">
        <v>241</v>
      </c>
      <c r="D104" s="173" t="s">
        <v>86</v>
      </c>
      <c r="E104" s="174">
        <v>46.6797</v>
      </c>
      <c r="F104" s="174">
        <v>0</v>
      </c>
      <c r="G104" s="175">
        <f t="shared" si="0"/>
        <v>0</v>
      </c>
      <c r="O104" s="169">
        <v>2</v>
      </c>
      <c r="AA104" s="145">
        <v>1</v>
      </c>
      <c r="AB104" s="145">
        <v>1</v>
      </c>
      <c r="AC104" s="145">
        <v>1</v>
      </c>
      <c r="AZ104" s="145">
        <v>1</v>
      </c>
      <c r="BA104" s="145">
        <f t="shared" si="1"/>
        <v>0</v>
      </c>
      <c r="BB104" s="145">
        <f t="shared" si="2"/>
        <v>0</v>
      </c>
      <c r="BC104" s="145">
        <f t="shared" si="3"/>
        <v>0</v>
      </c>
      <c r="BD104" s="145">
        <f t="shared" si="4"/>
        <v>0</v>
      </c>
      <c r="BE104" s="145">
        <f t="shared" si="5"/>
        <v>0</v>
      </c>
      <c r="CA104" s="176">
        <v>1</v>
      </c>
      <c r="CB104" s="176">
        <v>1</v>
      </c>
      <c r="CZ104" s="145">
        <v>0.04781</v>
      </c>
    </row>
    <row r="105" spans="1:104" ht="22.5">
      <c r="A105" s="170">
        <v>59</v>
      </c>
      <c r="B105" s="171" t="s">
        <v>242</v>
      </c>
      <c r="C105" s="172" t="s">
        <v>243</v>
      </c>
      <c r="D105" s="173" t="s">
        <v>86</v>
      </c>
      <c r="E105" s="174">
        <v>31.3165</v>
      </c>
      <c r="F105" s="174">
        <v>0</v>
      </c>
      <c r="G105" s="175">
        <f t="shared" si="0"/>
        <v>0</v>
      </c>
      <c r="O105" s="169">
        <v>2</v>
      </c>
      <c r="AA105" s="145">
        <v>1</v>
      </c>
      <c r="AB105" s="145">
        <v>1</v>
      </c>
      <c r="AC105" s="145">
        <v>1</v>
      </c>
      <c r="AZ105" s="145">
        <v>1</v>
      </c>
      <c r="BA105" s="145">
        <f t="shared" si="1"/>
        <v>0</v>
      </c>
      <c r="BB105" s="145">
        <f t="shared" si="2"/>
        <v>0</v>
      </c>
      <c r="BC105" s="145">
        <f t="shared" si="3"/>
        <v>0</v>
      </c>
      <c r="BD105" s="145">
        <f t="shared" si="4"/>
        <v>0</v>
      </c>
      <c r="BE105" s="145">
        <f t="shared" si="5"/>
        <v>0</v>
      </c>
      <c r="CA105" s="176">
        <v>1</v>
      </c>
      <c r="CB105" s="176">
        <v>1</v>
      </c>
      <c r="CZ105" s="145">
        <v>0.05294</v>
      </c>
    </row>
    <row r="106" spans="1:104" ht="22.5">
      <c r="A106" s="170">
        <v>60</v>
      </c>
      <c r="B106" s="171" t="s">
        <v>244</v>
      </c>
      <c r="C106" s="172" t="s">
        <v>245</v>
      </c>
      <c r="D106" s="173" t="s">
        <v>86</v>
      </c>
      <c r="E106" s="174">
        <v>23.14</v>
      </c>
      <c r="F106" s="174">
        <v>0</v>
      </c>
      <c r="G106" s="175">
        <f t="shared" si="0"/>
        <v>0</v>
      </c>
      <c r="O106" s="169">
        <v>2</v>
      </c>
      <c r="AA106" s="145">
        <v>1</v>
      </c>
      <c r="AB106" s="145">
        <v>1</v>
      </c>
      <c r="AC106" s="145">
        <v>1</v>
      </c>
      <c r="AZ106" s="145">
        <v>1</v>
      </c>
      <c r="BA106" s="145">
        <f t="shared" si="1"/>
        <v>0</v>
      </c>
      <c r="BB106" s="145">
        <f t="shared" si="2"/>
        <v>0</v>
      </c>
      <c r="BC106" s="145">
        <f t="shared" si="3"/>
        <v>0</v>
      </c>
      <c r="BD106" s="145">
        <f t="shared" si="4"/>
        <v>0</v>
      </c>
      <c r="BE106" s="145">
        <f t="shared" si="5"/>
        <v>0</v>
      </c>
      <c r="CA106" s="176">
        <v>1</v>
      </c>
      <c r="CB106" s="176">
        <v>1</v>
      </c>
      <c r="CZ106" s="145">
        <v>0.04823</v>
      </c>
    </row>
    <row r="107" spans="1:104" ht="12.75">
      <c r="A107" s="170">
        <v>61</v>
      </c>
      <c r="B107" s="171" t="s">
        <v>246</v>
      </c>
      <c r="C107" s="172" t="s">
        <v>247</v>
      </c>
      <c r="D107" s="173" t="s">
        <v>86</v>
      </c>
      <c r="E107" s="174">
        <v>3.1913</v>
      </c>
      <c r="F107" s="174">
        <v>0</v>
      </c>
      <c r="G107" s="175">
        <f t="shared" si="0"/>
        <v>0</v>
      </c>
      <c r="O107" s="169">
        <v>2</v>
      </c>
      <c r="AA107" s="145">
        <v>1</v>
      </c>
      <c r="AB107" s="145">
        <v>1</v>
      </c>
      <c r="AC107" s="145">
        <v>1</v>
      </c>
      <c r="AZ107" s="145">
        <v>1</v>
      </c>
      <c r="BA107" s="145">
        <f t="shared" si="1"/>
        <v>0</v>
      </c>
      <c r="BB107" s="145">
        <f t="shared" si="2"/>
        <v>0</v>
      </c>
      <c r="BC107" s="145">
        <f t="shared" si="3"/>
        <v>0</v>
      </c>
      <c r="BD107" s="145">
        <f t="shared" si="4"/>
        <v>0</v>
      </c>
      <c r="BE107" s="145">
        <f t="shared" si="5"/>
        <v>0</v>
      </c>
      <c r="CA107" s="176">
        <v>1</v>
      </c>
      <c r="CB107" s="176">
        <v>1</v>
      </c>
      <c r="CZ107" s="145">
        <v>0.05225</v>
      </c>
    </row>
    <row r="108" spans="1:15" ht="12.75">
      <c r="A108" s="177"/>
      <c r="B108" s="178"/>
      <c r="C108" s="243" t="s">
        <v>248</v>
      </c>
      <c r="D108" s="244"/>
      <c r="E108" s="244"/>
      <c r="F108" s="244"/>
      <c r="G108" s="245"/>
      <c r="L108" s="179" t="s">
        <v>248</v>
      </c>
      <c r="O108" s="169">
        <v>3</v>
      </c>
    </row>
    <row r="109" spans="1:104" ht="12.75">
      <c r="A109" s="170">
        <v>62</v>
      </c>
      <c r="B109" s="171" t="s">
        <v>249</v>
      </c>
      <c r="C109" s="172" t="s">
        <v>250</v>
      </c>
      <c r="D109" s="173" t="s">
        <v>86</v>
      </c>
      <c r="E109" s="174">
        <v>22.4505</v>
      </c>
      <c r="F109" s="174">
        <v>0</v>
      </c>
      <c r="G109" s="175">
        <f aca="true" t="shared" si="6" ref="G109:G120">E109*F109</f>
        <v>0</v>
      </c>
      <c r="O109" s="169">
        <v>2</v>
      </c>
      <c r="AA109" s="145">
        <v>1</v>
      </c>
      <c r="AB109" s="145">
        <v>1</v>
      </c>
      <c r="AC109" s="145">
        <v>1</v>
      </c>
      <c r="AZ109" s="145">
        <v>1</v>
      </c>
      <c r="BA109" s="145">
        <f aca="true" t="shared" si="7" ref="BA109:BA120">IF(AZ109=1,G109,0)</f>
        <v>0</v>
      </c>
      <c r="BB109" s="145">
        <f aca="true" t="shared" si="8" ref="BB109:BB120">IF(AZ109=2,G109,0)</f>
        <v>0</v>
      </c>
      <c r="BC109" s="145">
        <f aca="true" t="shared" si="9" ref="BC109:BC120">IF(AZ109=3,G109,0)</f>
        <v>0</v>
      </c>
      <c r="BD109" s="145">
        <f aca="true" t="shared" si="10" ref="BD109:BD120">IF(AZ109=4,G109,0)</f>
        <v>0</v>
      </c>
      <c r="BE109" s="145">
        <f aca="true" t="shared" si="11" ref="BE109:BE120">IF(AZ109=5,G109,0)</f>
        <v>0</v>
      </c>
      <c r="CA109" s="176">
        <v>1</v>
      </c>
      <c r="CB109" s="176">
        <v>1</v>
      </c>
      <c r="CZ109" s="145">
        <v>0.05729</v>
      </c>
    </row>
    <row r="110" spans="1:104" ht="12.75">
      <c r="A110" s="170">
        <v>63</v>
      </c>
      <c r="B110" s="171" t="s">
        <v>251</v>
      </c>
      <c r="C110" s="172" t="s">
        <v>252</v>
      </c>
      <c r="D110" s="173" t="s">
        <v>86</v>
      </c>
      <c r="E110" s="174">
        <v>46.0735</v>
      </c>
      <c r="F110" s="174">
        <v>0</v>
      </c>
      <c r="G110" s="175">
        <f t="shared" si="6"/>
        <v>0</v>
      </c>
      <c r="O110" s="169">
        <v>2</v>
      </c>
      <c r="AA110" s="145">
        <v>1</v>
      </c>
      <c r="AB110" s="145">
        <v>1</v>
      </c>
      <c r="AC110" s="145">
        <v>1</v>
      </c>
      <c r="AZ110" s="145">
        <v>1</v>
      </c>
      <c r="BA110" s="145">
        <f t="shared" si="7"/>
        <v>0</v>
      </c>
      <c r="BB110" s="145">
        <f t="shared" si="8"/>
        <v>0</v>
      </c>
      <c r="BC110" s="145">
        <f t="shared" si="9"/>
        <v>0</v>
      </c>
      <c r="BD110" s="145">
        <f t="shared" si="10"/>
        <v>0</v>
      </c>
      <c r="BE110" s="145">
        <f t="shared" si="11"/>
        <v>0</v>
      </c>
      <c r="CA110" s="176">
        <v>1</v>
      </c>
      <c r="CB110" s="176">
        <v>1</v>
      </c>
      <c r="CZ110" s="145">
        <v>0.04586</v>
      </c>
    </row>
    <row r="111" spans="1:104" ht="12.75">
      <c r="A111" s="170">
        <v>64</v>
      </c>
      <c r="B111" s="171" t="s">
        <v>253</v>
      </c>
      <c r="C111" s="172" t="s">
        <v>254</v>
      </c>
      <c r="D111" s="173" t="s">
        <v>86</v>
      </c>
      <c r="E111" s="174">
        <v>6.5534</v>
      </c>
      <c r="F111" s="174">
        <v>0</v>
      </c>
      <c r="G111" s="175">
        <f t="shared" si="6"/>
        <v>0</v>
      </c>
      <c r="O111" s="169">
        <v>2</v>
      </c>
      <c r="AA111" s="145">
        <v>1</v>
      </c>
      <c r="AB111" s="145">
        <v>1</v>
      </c>
      <c r="AC111" s="145">
        <v>1</v>
      </c>
      <c r="AZ111" s="145">
        <v>1</v>
      </c>
      <c r="BA111" s="145">
        <f t="shared" si="7"/>
        <v>0</v>
      </c>
      <c r="BB111" s="145">
        <f t="shared" si="8"/>
        <v>0</v>
      </c>
      <c r="BC111" s="145">
        <f t="shared" si="9"/>
        <v>0</v>
      </c>
      <c r="BD111" s="145">
        <f t="shared" si="10"/>
        <v>0</v>
      </c>
      <c r="BE111" s="145">
        <f t="shared" si="11"/>
        <v>0</v>
      </c>
      <c r="CA111" s="176">
        <v>1</v>
      </c>
      <c r="CB111" s="176">
        <v>1</v>
      </c>
      <c r="CZ111" s="145">
        <v>0.05136</v>
      </c>
    </row>
    <row r="112" spans="1:104" ht="12.75">
      <c r="A112" s="170">
        <v>65</v>
      </c>
      <c r="B112" s="171" t="s">
        <v>255</v>
      </c>
      <c r="C112" s="172" t="s">
        <v>256</v>
      </c>
      <c r="D112" s="173" t="s">
        <v>86</v>
      </c>
      <c r="E112" s="174">
        <v>17.8465</v>
      </c>
      <c r="F112" s="174">
        <v>0</v>
      </c>
      <c r="G112" s="175">
        <f t="shared" si="6"/>
        <v>0</v>
      </c>
      <c r="O112" s="169">
        <v>2</v>
      </c>
      <c r="AA112" s="145">
        <v>1</v>
      </c>
      <c r="AB112" s="145">
        <v>1</v>
      </c>
      <c r="AC112" s="145">
        <v>1</v>
      </c>
      <c r="AZ112" s="145">
        <v>1</v>
      </c>
      <c r="BA112" s="145">
        <f t="shared" si="7"/>
        <v>0</v>
      </c>
      <c r="BB112" s="145">
        <f t="shared" si="8"/>
        <v>0</v>
      </c>
      <c r="BC112" s="145">
        <f t="shared" si="9"/>
        <v>0</v>
      </c>
      <c r="BD112" s="145">
        <f t="shared" si="10"/>
        <v>0</v>
      </c>
      <c r="BE112" s="145">
        <f t="shared" si="11"/>
        <v>0</v>
      </c>
      <c r="CA112" s="176">
        <v>1</v>
      </c>
      <c r="CB112" s="176">
        <v>1</v>
      </c>
      <c r="CZ112" s="145">
        <v>0.04628</v>
      </c>
    </row>
    <row r="113" spans="1:104" ht="22.5">
      <c r="A113" s="170">
        <v>66</v>
      </c>
      <c r="B113" s="171" t="s">
        <v>257</v>
      </c>
      <c r="C113" s="172" t="s">
        <v>258</v>
      </c>
      <c r="D113" s="173" t="s">
        <v>189</v>
      </c>
      <c r="E113" s="174">
        <v>7</v>
      </c>
      <c r="F113" s="174">
        <v>0</v>
      </c>
      <c r="G113" s="175">
        <f t="shared" si="6"/>
        <v>0</v>
      </c>
      <c r="O113" s="169">
        <v>2</v>
      </c>
      <c r="AA113" s="145">
        <v>1</v>
      </c>
      <c r="AB113" s="145">
        <v>1</v>
      </c>
      <c r="AC113" s="145">
        <v>1</v>
      </c>
      <c r="AZ113" s="145">
        <v>1</v>
      </c>
      <c r="BA113" s="145">
        <f t="shared" si="7"/>
        <v>0</v>
      </c>
      <c r="BB113" s="145">
        <f t="shared" si="8"/>
        <v>0</v>
      </c>
      <c r="BC113" s="145">
        <f t="shared" si="9"/>
        <v>0</v>
      </c>
      <c r="BD113" s="145">
        <f t="shared" si="10"/>
        <v>0</v>
      </c>
      <c r="BE113" s="145">
        <f t="shared" si="11"/>
        <v>0</v>
      </c>
      <c r="CA113" s="176">
        <v>1</v>
      </c>
      <c r="CB113" s="176">
        <v>1</v>
      </c>
      <c r="CZ113" s="145">
        <v>0.0085</v>
      </c>
    </row>
    <row r="114" spans="1:104" ht="22.5">
      <c r="A114" s="170">
        <v>67</v>
      </c>
      <c r="B114" s="171" t="s">
        <v>259</v>
      </c>
      <c r="C114" s="172" t="s">
        <v>260</v>
      </c>
      <c r="D114" s="173" t="s">
        <v>189</v>
      </c>
      <c r="E114" s="174">
        <v>1</v>
      </c>
      <c r="F114" s="174">
        <v>0</v>
      </c>
      <c r="G114" s="175">
        <f t="shared" si="6"/>
        <v>0</v>
      </c>
      <c r="O114" s="169">
        <v>2</v>
      </c>
      <c r="AA114" s="145">
        <v>1</v>
      </c>
      <c r="AB114" s="145">
        <v>1</v>
      </c>
      <c r="AC114" s="145">
        <v>1</v>
      </c>
      <c r="AZ114" s="145">
        <v>1</v>
      </c>
      <c r="BA114" s="145">
        <f t="shared" si="7"/>
        <v>0</v>
      </c>
      <c r="BB114" s="145">
        <f t="shared" si="8"/>
        <v>0</v>
      </c>
      <c r="BC114" s="145">
        <f t="shared" si="9"/>
        <v>0</v>
      </c>
      <c r="BD114" s="145">
        <f t="shared" si="10"/>
        <v>0</v>
      </c>
      <c r="BE114" s="145">
        <f t="shared" si="11"/>
        <v>0</v>
      </c>
      <c r="CA114" s="176">
        <v>1</v>
      </c>
      <c r="CB114" s="176">
        <v>1</v>
      </c>
      <c r="CZ114" s="145">
        <v>0.012</v>
      </c>
    </row>
    <row r="115" spans="1:104" ht="22.5">
      <c r="A115" s="170">
        <v>68</v>
      </c>
      <c r="B115" s="171" t="s">
        <v>261</v>
      </c>
      <c r="C115" s="172" t="s">
        <v>262</v>
      </c>
      <c r="D115" s="173" t="s">
        <v>189</v>
      </c>
      <c r="E115" s="174">
        <v>5</v>
      </c>
      <c r="F115" s="174">
        <v>0</v>
      </c>
      <c r="G115" s="175">
        <f t="shared" si="6"/>
        <v>0</v>
      </c>
      <c r="O115" s="169">
        <v>2</v>
      </c>
      <c r="AA115" s="145">
        <v>1</v>
      </c>
      <c r="AB115" s="145">
        <v>1</v>
      </c>
      <c r="AC115" s="145">
        <v>1</v>
      </c>
      <c r="AZ115" s="145">
        <v>1</v>
      </c>
      <c r="BA115" s="145">
        <f t="shared" si="7"/>
        <v>0</v>
      </c>
      <c r="BB115" s="145">
        <f t="shared" si="8"/>
        <v>0</v>
      </c>
      <c r="BC115" s="145">
        <f t="shared" si="9"/>
        <v>0</v>
      </c>
      <c r="BD115" s="145">
        <f t="shared" si="10"/>
        <v>0</v>
      </c>
      <c r="BE115" s="145">
        <f t="shared" si="11"/>
        <v>0</v>
      </c>
      <c r="CA115" s="176">
        <v>1</v>
      </c>
      <c r="CB115" s="176">
        <v>1</v>
      </c>
      <c r="CZ115" s="145">
        <v>0.012</v>
      </c>
    </row>
    <row r="116" spans="1:104" ht="22.5">
      <c r="A116" s="170">
        <v>69</v>
      </c>
      <c r="B116" s="171" t="s">
        <v>263</v>
      </c>
      <c r="C116" s="172" t="s">
        <v>264</v>
      </c>
      <c r="D116" s="173" t="s">
        <v>189</v>
      </c>
      <c r="E116" s="174">
        <v>14</v>
      </c>
      <c r="F116" s="174">
        <v>0</v>
      </c>
      <c r="G116" s="175">
        <f t="shared" si="6"/>
        <v>0</v>
      </c>
      <c r="O116" s="169">
        <v>2</v>
      </c>
      <c r="AA116" s="145">
        <v>1</v>
      </c>
      <c r="AB116" s="145">
        <v>1</v>
      </c>
      <c r="AC116" s="145">
        <v>1</v>
      </c>
      <c r="AZ116" s="145">
        <v>1</v>
      </c>
      <c r="BA116" s="145">
        <f t="shared" si="7"/>
        <v>0</v>
      </c>
      <c r="BB116" s="145">
        <f t="shared" si="8"/>
        <v>0</v>
      </c>
      <c r="BC116" s="145">
        <f t="shared" si="9"/>
        <v>0</v>
      </c>
      <c r="BD116" s="145">
        <f t="shared" si="10"/>
        <v>0</v>
      </c>
      <c r="BE116" s="145">
        <f t="shared" si="11"/>
        <v>0</v>
      </c>
      <c r="CA116" s="176">
        <v>1</v>
      </c>
      <c r="CB116" s="176">
        <v>1</v>
      </c>
      <c r="CZ116" s="145">
        <v>0.002</v>
      </c>
    </row>
    <row r="117" spans="1:104" ht="22.5">
      <c r="A117" s="170">
        <v>70</v>
      </c>
      <c r="B117" s="171" t="s">
        <v>265</v>
      </c>
      <c r="C117" s="172" t="s">
        <v>266</v>
      </c>
      <c r="D117" s="173" t="s">
        <v>189</v>
      </c>
      <c r="E117" s="174">
        <v>2</v>
      </c>
      <c r="F117" s="174">
        <v>0</v>
      </c>
      <c r="G117" s="175">
        <f t="shared" si="6"/>
        <v>0</v>
      </c>
      <c r="O117" s="169">
        <v>2</v>
      </c>
      <c r="AA117" s="145">
        <v>1</v>
      </c>
      <c r="AB117" s="145">
        <v>1</v>
      </c>
      <c r="AC117" s="145">
        <v>1</v>
      </c>
      <c r="AZ117" s="145">
        <v>1</v>
      </c>
      <c r="BA117" s="145">
        <f t="shared" si="7"/>
        <v>0</v>
      </c>
      <c r="BB117" s="145">
        <f t="shared" si="8"/>
        <v>0</v>
      </c>
      <c r="BC117" s="145">
        <f t="shared" si="9"/>
        <v>0</v>
      </c>
      <c r="BD117" s="145">
        <f t="shared" si="10"/>
        <v>0</v>
      </c>
      <c r="BE117" s="145">
        <f t="shared" si="11"/>
        <v>0</v>
      </c>
      <c r="CA117" s="176">
        <v>1</v>
      </c>
      <c r="CB117" s="176">
        <v>1</v>
      </c>
      <c r="CZ117" s="145">
        <v>0.012</v>
      </c>
    </row>
    <row r="118" spans="1:104" ht="22.5">
      <c r="A118" s="170">
        <v>71</v>
      </c>
      <c r="B118" s="171" t="s">
        <v>267</v>
      </c>
      <c r="C118" s="172" t="s">
        <v>268</v>
      </c>
      <c r="D118" s="173" t="s">
        <v>189</v>
      </c>
      <c r="E118" s="174">
        <v>2</v>
      </c>
      <c r="F118" s="174">
        <v>0</v>
      </c>
      <c r="G118" s="175">
        <f t="shared" si="6"/>
        <v>0</v>
      </c>
      <c r="O118" s="169">
        <v>2</v>
      </c>
      <c r="AA118" s="145">
        <v>1</v>
      </c>
      <c r="AB118" s="145">
        <v>1</v>
      </c>
      <c r="AC118" s="145">
        <v>1</v>
      </c>
      <c r="AZ118" s="145">
        <v>1</v>
      </c>
      <c r="BA118" s="145">
        <f t="shared" si="7"/>
        <v>0</v>
      </c>
      <c r="BB118" s="145">
        <f t="shared" si="8"/>
        <v>0</v>
      </c>
      <c r="BC118" s="145">
        <f t="shared" si="9"/>
        <v>0</v>
      </c>
      <c r="BD118" s="145">
        <f t="shared" si="10"/>
        <v>0</v>
      </c>
      <c r="BE118" s="145">
        <f t="shared" si="11"/>
        <v>0</v>
      </c>
      <c r="CA118" s="176">
        <v>1</v>
      </c>
      <c r="CB118" s="176">
        <v>1</v>
      </c>
      <c r="CZ118" s="145">
        <v>0.0005</v>
      </c>
    </row>
    <row r="119" spans="1:104" ht="12.75">
      <c r="A119" s="170">
        <v>72</v>
      </c>
      <c r="B119" s="171" t="s">
        <v>269</v>
      </c>
      <c r="C119" s="172" t="s">
        <v>270</v>
      </c>
      <c r="D119" s="173" t="s">
        <v>189</v>
      </c>
      <c r="E119" s="174">
        <v>12</v>
      </c>
      <c r="F119" s="174">
        <v>0</v>
      </c>
      <c r="G119" s="175">
        <f t="shared" si="6"/>
        <v>0</v>
      </c>
      <c r="O119" s="169">
        <v>2</v>
      </c>
      <c r="AA119" s="145">
        <v>1</v>
      </c>
      <c r="AB119" s="145">
        <v>1</v>
      </c>
      <c r="AC119" s="145">
        <v>1</v>
      </c>
      <c r="AZ119" s="145">
        <v>1</v>
      </c>
      <c r="BA119" s="145">
        <f t="shared" si="7"/>
        <v>0</v>
      </c>
      <c r="BB119" s="145">
        <f t="shared" si="8"/>
        <v>0</v>
      </c>
      <c r="BC119" s="145">
        <f t="shared" si="9"/>
        <v>0</v>
      </c>
      <c r="BD119" s="145">
        <f t="shared" si="10"/>
        <v>0</v>
      </c>
      <c r="BE119" s="145">
        <f t="shared" si="11"/>
        <v>0</v>
      </c>
      <c r="CA119" s="176">
        <v>1</v>
      </c>
      <c r="CB119" s="176">
        <v>1</v>
      </c>
      <c r="CZ119" s="145">
        <v>0.00016</v>
      </c>
    </row>
    <row r="120" spans="1:104" ht="22.5">
      <c r="A120" s="170">
        <v>73</v>
      </c>
      <c r="B120" s="171" t="s">
        <v>271</v>
      </c>
      <c r="C120" s="172" t="s">
        <v>272</v>
      </c>
      <c r="D120" s="173" t="s">
        <v>86</v>
      </c>
      <c r="E120" s="174">
        <v>30.5564</v>
      </c>
      <c r="F120" s="174">
        <v>0</v>
      </c>
      <c r="G120" s="175">
        <f t="shared" si="6"/>
        <v>0</v>
      </c>
      <c r="O120" s="169">
        <v>2</v>
      </c>
      <c r="AA120" s="145">
        <v>1</v>
      </c>
      <c r="AB120" s="145">
        <v>1</v>
      </c>
      <c r="AC120" s="145">
        <v>1</v>
      </c>
      <c r="AZ120" s="145">
        <v>1</v>
      </c>
      <c r="BA120" s="145">
        <f t="shared" si="7"/>
        <v>0</v>
      </c>
      <c r="BB120" s="145">
        <f t="shared" si="8"/>
        <v>0</v>
      </c>
      <c r="BC120" s="145">
        <f t="shared" si="9"/>
        <v>0</v>
      </c>
      <c r="BD120" s="145">
        <f t="shared" si="10"/>
        <v>0</v>
      </c>
      <c r="BE120" s="145">
        <f t="shared" si="11"/>
        <v>0</v>
      </c>
      <c r="CA120" s="176">
        <v>1</v>
      </c>
      <c r="CB120" s="176">
        <v>1</v>
      </c>
      <c r="CZ120" s="145">
        <v>0.02471</v>
      </c>
    </row>
    <row r="121" spans="1:15" ht="12.75">
      <c r="A121" s="177"/>
      <c r="B121" s="178"/>
      <c r="C121" s="243" t="s">
        <v>273</v>
      </c>
      <c r="D121" s="244"/>
      <c r="E121" s="244"/>
      <c r="F121" s="244"/>
      <c r="G121" s="245"/>
      <c r="L121" s="179" t="s">
        <v>273</v>
      </c>
      <c r="O121" s="169">
        <v>3</v>
      </c>
    </row>
    <row r="122" spans="1:104" ht="22.5">
      <c r="A122" s="170">
        <v>74</v>
      </c>
      <c r="B122" s="171" t="s">
        <v>274</v>
      </c>
      <c r="C122" s="172" t="s">
        <v>275</v>
      </c>
      <c r="D122" s="173" t="s">
        <v>86</v>
      </c>
      <c r="E122" s="174">
        <v>2.6145</v>
      </c>
      <c r="F122" s="174">
        <v>0</v>
      </c>
      <c r="G122" s="175">
        <f>E122*F122</f>
        <v>0</v>
      </c>
      <c r="O122" s="169">
        <v>2</v>
      </c>
      <c r="AA122" s="145">
        <v>1</v>
      </c>
      <c r="AB122" s="145">
        <v>1</v>
      </c>
      <c r="AC122" s="145">
        <v>1</v>
      </c>
      <c r="AZ122" s="145">
        <v>1</v>
      </c>
      <c r="BA122" s="145">
        <f>IF(AZ122=1,G122,0)</f>
        <v>0</v>
      </c>
      <c r="BB122" s="145">
        <f>IF(AZ122=2,G122,0)</f>
        <v>0</v>
      </c>
      <c r="BC122" s="145">
        <f>IF(AZ122=3,G122,0)</f>
        <v>0</v>
      </c>
      <c r="BD122" s="145">
        <f>IF(AZ122=4,G122,0)</f>
        <v>0</v>
      </c>
      <c r="BE122" s="145">
        <f>IF(AZ122=5,G122,0)</f>
        <v>0</v>
      </c>
      <c r="CA122" s="176">
        <v>1</v>
      </c>
      <c r="CB122" s="176">
        <v>1</v>
      </c>
      <c r="CZ122" s="145">
        <v>0.02471</v>
      </c>
    </row>
    <row r="123" spans="1:15" ht="12.75">
      <c r="A123" s="177"/>
      <c r="B123" s="178"/>
      <c r="C123" s="243" t="s">
        <v>273</v>
      </c>
      <c r="D123" s="244"/>
      <c r="E123" s="244"/>
      <c r="F123" s="244"/>
      <c r="G123" s="245"/>
      <c r="L123" s="179" t="s">
        <v>273</v>
      </c>
      <c r="O123" s="169">
        <v>3</v>
      </c>
    </row>
    <row r="124" spans="1:104" ht="22.5">
      <c r="A124" s="170">
        <v>75</v>
      </c>
      <c r="B124" s="171" t="s">
        <v>276</v>
      </c>
      <c r="C124" s="172" t="s">
        <v>277</v>
      </c>
      <c r="D124" s="173" t="s">
        <v>86</v>
      </c>
      <c r="E124" s="174">
        <v>57.7995</v>
      </c>
      <c r="F124" s="174">
        <v>0</v>
      </c>
      <c r="G124" s="175">
        <f>E124*F124</f>
        <v>0</v>
      </c>
      <c r="O124" s="169">
        <v>2</v>
      </c>
      <c r="AA124" s="145">
        <v>1</v>
      </c>
      <c r="AB124" s="145">
        <v>1</v>
      </c>
      <c r="AC124" s="145">
        <v>1</v>
      </c>
      <c r="AZ124" s="145">
        <v>1</v>
      </c>
      <c r="BA124" s="145">
        <f>IF(AZ124=1,G124,0)</f>
        <v>0</v>
      </c>
      <c r="BB124" s="145">
        <f>IF(AZ124=2,G124,0)</f>
        <v>0</v>
      </c>
      <c r="BC124" s="145">
        <f>IF(AZ124=3,G124,0)</f>
        <v>0</v>
      </c>
      <c r="BD124" s="145">
        <f>IF(AZ124=4,G124,0)</f>
        <v>0</v>
      </c>
      <c r="BE124" s="145">
        <f>IF(AZ124=5,G124,0)</f>
        <v>0</v>
      </c>
      <c r="CA124" s="176">
        <v>1</v>
      </c>
      <c r="CB124" s="176">
        <v>1</v>
      </c>
      <c r="CZ124" s="145">
        <v>0.01799</v>
      </c>
    </row>
    <row r="125" spans="1:15" ht="12.75">
      <c r="A125" s="177"/>
      <c r="B125" s="178"/>
      <c r="C125" s="243" t="s">
        <v>278</v>
      </c>
      <c r="D125" s="244"/>
      <c r="E125" s="244"/>
      <c r="F125" s="244"/>
      <c r="G125" s="245"/>
      <c r="L125" s="179" t="s">
        <v>278</v>
      </c>
      <c r="O125" s="169">
        <v>3</v>
      </c>
    </row>
    <row r="126" spans="1:104" ht="22.5">
      <c r="A126" s="170">
        <v>76</v>
      </c>
      <c r="B126" s="171" t="s">
        <v>279</v>
      </c>
      <c r="C126" s="172" t="s">
        <v>280</v>
      </c>
      <c r="D126" s="173" t="s">
        <v>86</v>
      </c>
      <c r="E126" s="174">
        <v>4.9455</v>
      </c>
      <c r="F126" s="174">
        <v>0</v>
      </c>
      <c r="G126" s="175">
        <f>E126*F126</f>
        <v>0</v>
      </c>
      <c r="O126" s="169">
        <v>2</v>
      </c>
      <c r="AA126" s="145">
        <v>1</v>
      </c>
      <c r="AB126" s="145">
        <v>1</v>
      </c>
      <c r="AC126" s="145">
        <v>1</v>
      </c>
      <c r="AZ126" s="145">
        <v>1</v>
      </c>
      <c r="BA126" s="145">
        <f>IF(AZ126=1,G126,0)</f>
        <v>0</v>
      </c>
      <c r="BB126" s="145">
        <f>IF(AZ126=2,G126,0)</f>
        <v>0</v>
      </c>
      <c r="BC126" s="145">
        <f>IF(AZ126=3,G126,0)</f>
        <v>0</v>
      </c>
      <c r="BD126" s="145">
        <f>IF(AZ126=4,G126,0)</f>
        <v>0</v>
      </c>
      <c r="BE126" s="145">
        <f>IF(AZ126=5,G126,0)</f>
        <v>0</v>
      </c>
      <c r="CA126" s="176">
        <v>1</v>
      </c>
      <c r="CB126" s="176">
        <v>1</v>
      </c>
      <c r="CZ126" s="145">
        <v>0.01799</v>
      </c>
    </row>
    <row r="127" spans="1:15" ht="12.75">
      <c r="A127" s="177"/>
      <c r="B127" s="178"/>
      <c r="C127" s="243" t="s">
        <v>278</v>
      </c>
      <c r="D127" s="244"/>
      <c r="E127" s="244"/>
      <c r="F127" s="244"/>
      <c r="G127" s="245"/>
      <c r="L127" s="179" t="s">
        <v>278</v>
      </c>
      <c r="O127" s="169">
        <v>3</v>
      </c>
    </row>
    <row r="128" spans="1:104" ht="22.5">
      <c r="A128" s="170">
        <v>77</v>
      </c>
      <c r="B128" s="171" t="s">
        <v>281</v>
      </c>
      <c r="C128" s="172" t="s">
        <v>282</v>
      </c>
      <c r="D128" s="173" t="s">
        <v>86</v>
      </c>
      <c r="E128" s="174">
        <v>318.518</v>
      </c>
      <c r="F128" s="174">
        <v>0</v>
      </c>
      <c r="G128" s="175">
        <f aca="true" t="shared" si="12" ref="G128:G134">E128*F128</f>
        <v>0</v>
      </c>
      <c r="O128" s="169">
        <v>2</v>
      </c>
      <c r="AA128" s="145">
        <v>1</v>
      </c>
      <c r="AB128" s="145">
        <v>1</v>
      </c>
      <c r="AC128" s="145">
        <v>1</v>
      </c>
      <c r="AZ128" s="145">
        <v>1</v>
      </c>
      <c r="BA128" s="145">
        <f aca="true" t="shared" si="13" ref="BA128:BA134">IF(AZ128=1,G128,0)</f>
        <v>0</v>
      </c>
      <c r="BB128" s="145">
        <f aca="true" t="shared" si="14" ref="BB128:BB134">IF(AZ128=2,G128,0)</f>
        <v>0</v>
      </c>
      <c r="BC128" s="145">
        <f aca="true" t="shared" si="15" ref="BC128:BC134">IF(AZ128=3,G128,0)</f>
        <v>0</v>
      </c>
      <c r="BD128" s="145">
        <f aca="true" t="shared" si="16" ref="BD128:BD134">IF(AZ128=4,G128,0)</f>
        <v>0</v>
      </c>
      <c r="BE128" s="145">
        <f aca="true" t="shared" si="17" ref="BE128:BE134">IF(AZ128=5,G128,0)</f>
        <v>0</v>
      </c>
      <c r="CA128" s="176">
        <v>1</v>
      </c>
      <c r="CB128" s="176">
        <v>1</v>
      </c>
      <c r="CZ128" s="145">
        <v>0.02897</v>
      </c>
    </row>
    <row r="129" spans="1:104" ht="22.5">
      <c r="A129" s="170">
        <v>78</v>
      </c>
      <c r="B129" s="171" t="s">
        <v>283</v>
      </c>
      <c r="C129" s="172" t="s">
        <v>284</v>
      </c>
      <c r="D129" s="173" t="s">
        <v>86</v>
      </c>
      <c r="E129" s="174">
        <v>30.64</v>
      </c>
      <c r="F129" s="174">
        <v>0</v>
      </c>
      <c r="G129" s="175">
        <f t="shared" si="12"/>
        <v>0</v>
      </c>
      <c r="O129" s="169">
        <v>2</v>
      </c>
      <c r="AA129" s="145">
        <v>1</v>
      </c>
      <c r="AB129" s="145">
        <v>1</v>
      </c>
      <c r="AC129" s="145">
        <v>1</v>
      </c>
      <c r="AZ129" s="145">
        <v>1</v>
      </c>
      <c r="BA129" s="145">
        <f t="shared" si="13"/>
        <v>0</v>
      </c>
      <c r="BB129" s="145">
        <f t="shared" si="14"/>
        <v>0</v>
      </c>
      <c r="BC129" s="145">
        <f t="shared" si="15"/>
        <v>0</v>
      </c>
      <c r="BD129" s="145">
        <f t="shared" si="16"/>
        <v>0</v>
      </c>
      <c r="BE129" s="145">
        <f t="shared" si="17"/>
        <v>0</v>
      </c>
      <c r="CA129" s="176">
        <v>1</v>
      </c>
      <c r="CB129" s="176">
        <v>1</v>
      </c>
      <c r="CZ129" s="145">
        <v>0.02897</v>
      </c>
    </row>
    <row r="130" spans="1:104" ht="22.5">
      <c r="A130" s="170">
        <v>79</v>
      </c>
      <c r="B130" s="171" t="s">
        <v>285</v>
      </c>
      <c r="C130" s="172" t="s">
        <v>286</v>
      </c>
      <c r="D130" s="173" t="s">
        <v>86</v>
      </c>
      <c r="E130" s="174">
        <v>57.6</v>
      </c>
      <c r="F130" s="174">
        <v>0</v>
      </c>
      <c r="G130" s="175">
        <f t="shared" si="12"/>
        <v>0</v>
      </c>
      <c r="O130" s="169">
        <v>2</v>
      </c>
      <c r="AA130" s="145">
        <v>1</v>
      </c>
      <c r="AB130" s="145">
        <v>1</v>
      </c>
      <c r="AC130" s="145">
        <v>1</v>
      </c>
      <c r="AZ130" s="145">
        <v>1</v>
      </c>
      <c r="BA130" s="145">
        <f t="shared" si="13"/>
        <v>0</v>
      </c>
      <c r="BB130" s="145">
        <f t="shared" si="14"/>
        <v>0</v>
      </c>
      <c r="BC130" s="145">
        <f t="shared" si="15"/>
        <v>0</v>
      </c>
      <c r="BD130" s="145">
        <f t="shared" si="16"/>
        <v>0</v>
      </c>
      <c r="BE130" s="145">
        <f t="shared" si="17"/>
        <v>0</v>
      </c>
      <c r="CA130" s="176">
        <v>1</v>
      </c>
      <c r="CB130" s="176">
        <v>1</v>
      </c>
      <c r="CZ130" s="145">
        <v>0.03</v>
      </c>
    </row>
    <row r="131" spans="1:104" ht="12.75">
      <c r="A131" s="170">
        <v>80</v>
      </c>
      <c r="B131" s="171" t="s">
        <v>287</v>
      </c>
      <c r="C131" s="172" t="s">
        <v>288</v>
      </c>
      <c r="D131" s="173" t="s">
        <v>86</v>
      </c>
      <c r="E131" s="174">
        <v>406.758</v>
      </c>
      <c r="F131" s="174">
        <v>0</v>
      </c>
      <c r="G131" s="175">
        <f t="shared" si="12"/>
        <v>0</v>
      </c>
      <c r="O131" s="169">
        <v>2</v>
      </c>
      <c r="AA131" s="145">
        <v>1</v>
      </c>
      <c r="AB131" s="145">
        <v>1</v>
      </c>
      <c r="AC131" s="145">
        <v>1</v>
      </c>
      <c r="AZ131" s="145">
        <v>1</v>
      </c>
      <c r="BA131" s="145">
        <f t="shared" si="13"/>
        <v>0</v>
      </c>
      <c r="BB131" s="145">
        <f t="shared" si="14"/>
        <v>0</v>
      </c>
      <c r="BC131" s="145">
        <f t="shared" si="15"/>
        <v>0</v>
      </c>
      <c r="BD131" s="145">
        <f t="shared" si="16"/>
        <v>0</v>
      </c>
      <c r="BE131" s="145">
        <f t="shared" si="17"/>
        <v>0</v>
      </c>
      <c r="CA131" s="176">
        <v>1</v>
      </c>
      <c r="CB131" s="176">
        <v>1</v>
      </c>
      <c r="CZ131" s="145">
        <v>0.00181</v>
      </c>
    </row>
    <row r="132" spans="1:104" ht="22.5">
      <c r="A132" s="170">
        <v>81</v>
      </c>
      <c r="B132" s="171" t="s">
        <v>289</v>
      </c>
      <c r="C132" s="172" t="s">
        <v>290</v>
      </c>
      <c r="D132" s="173" t="s">
        <v>86</v>
      </c>
      <c r="E132" s="174">
        <v>7.936</v>
      </c>
      <c r="F132" s="174">
        <v>0</v>
      </c>
      <c r="G132" s="175">
        <f t="shared" si="12"/>
        <v>0</v>
      </c>
      <c r="O132" s="169">
        <v>2</v>
      </c>
      <c r="AA132" s="145">
        <v>1</v>
      </c>
      <c r="AB132" s="145">
        <v>1</v>
      </c>
      <c r="AC132" s="145">
        <v>1</v>
      </c>
      <c r="AZ132" s="145">
        <v>1</v>
      </c>
      <c r="BA132" s="145">
        <f t="shared" si="13"/>
        <v>0</v>
      </c>
      <c r="BB132" s="145">
        <f t="shared" si="14"/>
        <v>0</v>
      </c>
      <c r="BC132" s="145">
        <f t="shared" si="15"/>
        <v>0</v>
      </c>
      <c r="BD132" s="145">
        <f t="shared" si="16"/>
        <v>0</v>
      </c>
      <c r="BE132" s="145">
        <f t="shared" si="17"/>
        <v>0</v>
      </c>
      <c r="CA132" s="176">
        <v>1</v>
      </c>
      <c r="CB132" s="176">
        <v>1</v>
      </c>
      <c r="CZ132" s="145">
        <v>0.1656</v>
      </c>
    </row>
    <row r="133" spans="1:104" ht="22.5">
      <c r="A133" s="170">
        <v>82</v>
      </c>
      <c r="B133" s="171" t="s">
        <v>291</v>
      </c>
      <c r="C133" s="172" t="s">
        <v>292</v>
      </c>
      <c r="D133" s="173" t="s">
        <v>86</v>
      </c>
      <c r="E133" s="174">
        <v>62.5855</v>
      </c>
      <c r="F133" s="174">
        <v>0</v>
      </c>
      <c r="G133" s="175">
        <f t="shared" si="12"/>
        <v>0</v>
      </c>
      <c r="O133" s="169">
        <v>2</v>
      </c>
      <c r="AA133" s="145">
        <v>1</v>
      </c>
      <c r="AB133" s="145">
        <v>1</v>
      </c>
      <c r="AC133" s="145">
        <v>1</v>
      </c>
      <c r="AZ133" s="145">
        <v>1</v>
      </c>
      <c r="BA133" s="145">
        <f t="shared" si="13"/>
        <v>0</v>
      </c>
      <c r="BB133" s="145">
        <f t="shared" si="14"/>
        <v>0</v>
      </c>
      <c r="BC133" s="145">
        <f t="shared" si="15"/>
        <v>0</v>
      </c>
      <c r="BD133" s="145">
        <f t="shared" si="16"/>
        <v>0</v>
      </c>
      <c r="BE133" s="145">
        <f t="shared" si="17"/>
        <v>0</v>
      </c>
      <c r="CA133" s="176">
        <v>1</v>
      </c>
      <c r="CB133" s="176">
        <v>1</v>
      </c>
      <c r="CZ133" s="145">
        <v>0.01138</v>
      </c>
    </row>
    <row r="134" spans="1:104" ht="12.75">
      <c r="A134" s="170">
        <v>83</v>
      </c>
      <c r="B134" s="171" t="s">
        <v>293</v>
      </c>
      <c r="C134" s="172" t="s">
        <v>294</v>
      </c>
      <c r="D134" s="173" t="s">
        <v>86</v>
      </c>
      <c r="E134" s="174">
        <v>5.496</v>
      </c>
      <c r="F134" s="174">
        <v>0</v>
      </c>
      <c r="G134" s="175">
        <f t="shared" si="12"/>
        <v>0</v>
      </c>
      <c r="O134" s="169">
        <v>2</v>
      </c>
      <c r="AA134" s="145">
        <v>1</v>
      </c>
      <c r="AB134" s="145">
        <v>1</v>
      </c>
      <c r="AC134" s="145">
        <v>1</v>
      </c>
      <c r="AZ134" s="145">
        <v>1</v>
      </c>
      <c r="BA134" s="145">
        <f t="shared" si="13"/>
        <v>0</v>
      </c>
      <c r="BB134" s="145">
        <f t="shared" si="14"/>
        <v>0</v>
      </c>
      <c r="BC134" s="145">
        <f t="shared" si="15"/>
        <v>0</v>
      </c>
      <c r="BD134" s="145">
        <f t="shared" si="16"/>
        <v>0</v>
      </c>
      <c r="BE134" s="145">
        <f t="shared" si="17"/>
        <v>0</v>
      </c>
      <c r="CA134" s="176">
        <v>1</v>
      </c>
      <c r="CB134" s="176">
        <v>1</v>
      </c>
      <c r="CZ134" s="145">
        <v>0.01412</v>
      </c>
    </row>
    <row r="135" spans="1:15" ht="12.75">
      <c r="A135" s="177"/>
      <c r="B135" s="178"/>
      <c r="C135" s="243" t="s">
        <v>295</v>
      </c>
      <c r="D135" s="244"/>
      <c r="E135" s="244"/>
      <c r="F135" s="244"/>
      <c r="G135" s="245"/>
      <c r="L135" s="179" t="s">
        <v>295</v>
      </c>
      <c r="O135" s="169">
        <v>3</v>
      </c>
    </row>
    <row r="136" spans="1:104" ht="22.5">
      <c r="A136" s="170">
        <v>84</v>
      </c>
      <c r="B136" s="171" t="s">
        <v>296</v>
      </c>
      <c r="C136" s="172" t="s">
        <v>297</v>
      </c>
      <c r="D136" s="173" t="s">
        <v>86</v>
      </c>
      <c r="E136" s="174">
        <v>16.72</v>
      </c>
      <c r="F136" s="174">
        <v>0</v>
      </c>
      <c r="G136" s="175">
        <f>E136*F136</f>
        <v>0</v>
      </c>
      <c r="O136" s="169">
        <v>2</v>
      </c>
      <c r="AA136" s="145">
        <v>1</v>
      </c>
      <c r="AB136" s="145">
        <v>1</v>
      </c>
      <c r="AC136" s="145">
        <v>1</v>
      </c>
      <c r="AZ136" s="145">
        <v>1</v>
      </c>
      <c r="BA136" s="145">
        <f>IF(AZ136=1,G136,0)</f>
        <v>0</v>
      </c>
      <c r="BB136" s="145">
        <f>IF(AZ136=2,G136,0)</f>
        <v>0</v>
      </c>
      <c r="BC136" s="145">
        <f>IF(AZ136=3,G136,0)</f>
        <v>0</v>
      </c>
      <c r="BD136" s="145">
        <f>IF(AZ136=4,G136,0)</f>
        <v>0</v>
      </c>
      <c r="BE136" s="145">
        <f>IF(AZ136=5,G136,0)</f>
        <v>0</v>
      </c>
      <c r="CA136" s="176">
        <v>1</v>
      </c>
      <c r="CB136" s="176">
        <v>1</v>
      </c>
      <c r="CZ136" s="145">
        <v>0.03021</v>
      </c>
    </row>
    <row r="137" spans="1:104" ht="12.75">
      <c r="A137" s="170">
        <v>85</v>
      </c>
      <c r="B137" s="171" t="s">
        <v>298</v>
      </c>
      <c r="C137" s="172" t="s">
        <v>299</v>
      </c>
      <c r="D137" s="173" t="s">
        <v>300</v>
      </c>
      <c r="E137" s="174">
        <v>0.7192</v>
      </c>
      <c r="F137" s="174">
        <v>0</v>
      </c>
      <c r="G137" s="175">
        <f>E137*F137</f>
        <v>0</v>
      </c>
      <c r="O137" s="169">
        <v>2</v>
      </c>
      <c r="AA137" s="145">
        <v>3</v>
      </c>
      <c r="AB137" s="145">
        <v>1</v>
      </c>
      <c r="AC137" s="145">
        <v>13380630</v>
      </c>
      <c r="AZ137" s="145">
        <v>1</v>
      </c>
      <c r="BA137" s="145">
        <f>IF(AZ137=1,G137,0)</f>
        <v>0</v>
      </c>
      <c r="BB137" s="145">
        <f>IF(AZ137=2,G137,0)</f>
        <v>0</v>
      </c>
      <c r="BC137" s="145">
        <f>IF(AZ137=3,G137,0)</f>
        <v>0</v>
      </c>
      <c r="BD137" s="145">
        <f>IF(AZ137=4,G137,0)</f>
        <v>0</v>
      </c>
      <c r="BE137" s="145">
        <f>IF(AZ137=5,G137,0)</f>
        <v>0</v>
      </c>
      <c r="CA137" s="176">
        <v>3</v>
      </c>
      <c r="CB137" s="176">
        <v>1</v>
      </c>
      <c r="CZ137" s="145">
        <v>1</v>
      </c>
    </row>
    <row r="138" spans="1:15" ht="12.75">
      <c r="A138" s="177"/>
      <c r="B138" s="178"/>
      <c r="C138" s="243" t="s">
        <v>301</v>
      </c>
      <c r="D138" s="244"/>
      <c r="E138" s="244"/>
      <c r="F138" s="244"/>
      <c r="G138" s="245"/>
      <c r="L138" s="179" t="s">
        <v>301</v>
      </c>
      <c r="O138" s="169">
        <v>3</v>
      </c>
    </row>
    <row r="139" spans="1:104" ht="22.5">
      <c r="A139" s="170">
        <v>86</v>
      </c>
      <c r="B139" s="171" t="s">
        <v>302</v>
      </c>
      <c r="C139" s="172" t="s">
        <v>303</v>
      </c>
      <c r="D139" s="173" t="s">
        <v>189</v>
      </c>
      <c r="E139" s="174">
        <v>8</v>
      </c>
      <c r="F139" s="174">
        <v>0</v>
      </c>
      <c r="G139" s="175">
        <f>E139*F139</f>
        <v>0</v>
      </c>
      <c r="O139" s="169">
        <v>2</v>
      </c>
      <c r="AA139" s="145">
        <v>3</v>
      </c>
      <c r="AB139" s="145">
        <v>0</v>
      </c>
      <c r="AC139" s="145">
        <v>59591089</v>
      </c>
      <c r="AZ139" s="145">
        <v>1</v>
      </c>
      <c r="BA139" s="145">
        <f>IF(AZ139=1,G139,0)</f>
        <v>0</v>
      </c>
      <c r="BB139" s="145">
        <f>IF(AZ139=2,G139,0)</f>
        <v>0</v>
      </c>
      <c r="BC139" s="145">
        <f>IF(AZ139=3,G139,0)</f>
        <v>0</v>
      </c>
      <c r="BD139" s="145">
        <f>IF(AZ139=4,G139,0)</f>
        <v>0</v>
      </c>
      <c r="BE139" s="145">
        <f>IF(AZ139=5,G139,0)</f>
        <v>0</v>
      </c>
      <c r="CA139" s="176">
        <v>3</v>
      </c>
      <c r="CB139" s="176">
        <v>0</v>
      </c>
      <c r="CZ139" s="145">
        <v>0.0008</v>
      </c>
    </row>
    <row r="140" spans="1:104" ht="22.5">
      <c r="A140" s="170">
        <v>87</v>
      </c>
      <c r="B140" s="171" t="s">
        <v>304</v>
      </c>
      <c r="C140" s="172" t="s">
        <v>305</v>
      </c>
      <c r="D140" s="173" t="s">
        <v>189</v>
      </c>
      <c r="E140" s="174">
        <v>4</v>
      </c>
      <c r="F140" s="174">
        <v>0</v>
      </c>
      <c r="G140" s="175">
        <f>E140*F140</f>
        <v>0</v>
      </c>
      <c r="O140" s="169">
        <v>2</v>
      </c>
      <c r="AA140" s="145">
        <v>3</v>
      </c>
      <c r="AB140" s="145">
        <v>0</v>
      </c>
      <c r="AC140" s="145">
        <v>59591091</v>
      </c>
      <c r="AZ140" s="145">
        <v>1</v>
      </c>
      <c r="BA140" s="145">
        <f>IF(AZ140=1,G140,0)</f>
        <v>0</v>
      </c>
      <c r="BB140" s="145">
        <f>IF(AZ140=2,G140,0)</f>
        <v>0</v>
      </c>
      <c r="BC140" s="145">
        <f>IF(AZ140=3,G140,0)</f>
        <v>0</v>
      </c>
      <c r="BD140" s="145">
        <f>IF(AZ140=4,G140,0)</f>
        <v>0</v>
      </c>
      <c r="BE140" s="145">
        <f>IF(AZ140=5,G140,0)</f>
        <v>0</v>
      </c>
      <c r="CA140" s="176">
        <v>3</v>
      </c>
      <c r="CB140" s="176">
        <v>0</v>
      </c>
      <c r="CZ140" s="145">
        <v>0.0038</v>
      </c>
    </row>
    <row r="141" spans="1:57" ht="12.75">
      <c r="A141" s="180"/>
      <c r="B141" s="181" t="s">
        <v>75</v>
      </c>
      <c r="C141" s="182" t="str">
        <f>CONCATENATE(B64," ",C64)</f>
        <v>3 Svislé a kompletní konstrukce</v>
      </c>
      <c r="D141" s="183"/>
      <c r="E141" s="184"/>
      <c r="F141" s="185"/>
      <c r="G141" s="186">
        <f>SUM(G64:G140)</f>
        <v>0</v>
      </c>
      <c r="O141" s="169">
        <v>4</v>
      </c>
      <c r="BA141" s="187">
        <f>SUM(BA64:BA140)</f>
        <v>0</v>
      </c>
      <c r="BB141" s="187">
        <f>SUM(BB64:BB140)</f>
        <v>0</v>
      </c>
      <c r="BC141" s="187">
        <f>SUM(BC64:BC140)</f>
        <v>0</v>
      </c>
      <c r="BD141" s="187">
        <f>SUM(BD64:BD140)</f>
        <v>0</v>
      </c>
      <c r="BE141" s="187">
        <f>SUM(BE64:BE140)</f>
        <v>0</v>
      </c>
    </row>
    <row r="142" spans="1:15" ht="12.75">
      <c r="A142" s="162" t="s">
        <v>72</v>
      </c>
      <c r="B142" s="163" t="s">
        <v>306</v>
      </c>
      <c r="C142" s="164" t="s">
        <v>307</v>
      </c>
      <c r="D142" s="165"/>
      <c r="E142" s="166"/>
      <c r="F142" s="166"/>
      <c r="G142" s="167"/>
      <c r="H142" s="168"/>
      <c r="I142" s="168"/>
      <c r="O142" s="169">
        <v>1</v>
      </c>
    </row>
    <row r="143" spans="1:104" ht="12.75">
      <c r="A143" s="170">
        <v>88</v>
      </c>
      <c r="B143" s="171" t="s">
        <v>308</v>
      </c>
      <c r="C143" s="172" t="s">
        <v>309</v>
      </c>
      <c r="D143" s="173" t="s">
        <v>93</v>
      </c>
      <c r="E143" s="174">
        <v>90.4879</v>
      </c>
      <c r="F143" s="174">
        <v>0</v>
      </c>
      <c r="G143" s="175">
        <f>E143*F143</f>
        <v>0</v>
      </c>
      <c r="O143" s="169">
        <v>2</v>
      </c>
      <c r="AA143" s="145">
        <v>1</v>
      </c>
      <c r="AB143" s="145">
        <v>1</v>
      </c>
      <c r="AC143" s="145">
        <v>1</v>
      </c>
      <c r="AZ143" s="145">
        <v>1</v>
      </c>
      <c r="BA143" s="145">
        <f>IF(AZ143=1,G143,0)</f>
        <v>0</v>
      </c>
      <c r="BB143" s="145">
        <f>IF(AZ143=2,G143,0)</f>
        <v>0</v>
      </c>
      <c r="BC143" s="145">
        <f>IF(AZ143=3,G143,0)</f>
        <v>0</v>
      </c>
      <c r="BD143" s="145">
        <f>IF(AZ143=4,G143,0)</f>
        <v>0</v>
      </c>
      <c r="BE143" s="145">
        <f>IF(AZ143=5,G143,0)</f>
        <v>0</v>
      </c>
      <c r="CA143" s="176">
        <v>1</v>
      </c>
      <c r="CB143" s="176">
        <v>1</v>
      </c>
      <c r="CZ143" s="145">
        <v>2.52522</v>
      </c>
    </row>
    <row r="144" spans="1:104" ht="22.5">
      <c r="A144" s="170">
        <v>89</v>
      </c>
      <c r="B144" s="171" t="s">
        <v>310</v>
      </c>
      <c r="C144" s="172" t="s">
        <v>311</v>
      </c>
      <c r="D144" s="173" t="s">
        <v>86</v>
      </c>
      <c r="E144" s="174">
        <v>288.2963</v>
      </c>
      <c r="F144" s="174">
        <v>0</v>
      </c>
      <c r="G144" s="175">
        <f>E144*F144</f>
        <v>0</v>
      </c>
      <c r="O144" s="169">
        <v>2</v>
      </c>
      <c r="AA144" s="145">
        <v>1</v>
      </c>
      <c r="AB144" s="145">
        <v>1</v>
      </c>
      <c r="AC144" s="145">
        <v>1</v>
      </c>
      <c r="AZ144" s="145">
        <v>1</v>
      </c>
      <c r="BA144" s="145">
        <f>IF(AZ144=1,G144,0)</f>
        <v>0</v>
      </c>
      <c r="BB144" s="145">
        <f>IF(AZ144=2,G144,0)</f>
        <v>0</v>
      </c>
      <c r="BC144" s="145">
        <f>IF(AZ144=3,G144,0)</f>
        <v>0</v>
      </c>
      <c r="BD144" s="145">
        <f>IF(AZ144=4,G144,0)</f>
        <v>0</v>
      </c>
      <c r="BE144" s="145">
        <f>IF(AZ144=5,G144,0)</f>
        <v>0</v>
      </c>
      <c r="CA144" s="176">
        <v>1</v>
      </c>
      <c r="CB144" s="176">
        <v>1</v>
      </c>
      <c r="CZ144" s="145">
        <v>0.04695</v>
      </c>
    </row>
    <row r="145" spans="1:104" ht="22.5">
      <c r="A145" s="170">
        <v>90</v>
      </c>
      <c r="B145" s="171" t="s">
        <v>312</v>
      </c>
      <c r="C145" s="172" t="s">
        <v>313</v>
      </c>
      <c r="D145" s="173" t="s">
        <v>86</v>
      </c>
      <c r="E145" s="174">
        <v>75.285</v>
      </c>
      <c r="F145" s="174">
        <v>0</v>
      </c>
      <c r="G145" s="175">
        <f>E145*F145</f>
        <v>0</v>
      </c>
      <c r="O145" s="169">
        <v>2</v>
      </c>
      <c r="AA145" s="145">
        <v>1</v>
      </c>
      <c r="AB145" s="145">
        <v>1</v>
      </c>
      <c r="AC145" s="145">
        <v>1</v>
      </c>
      <c r="AZ145" s="145">
        <v>1</v>
      </c>
      <c r="BA145" s="145">
        <f>IF(AZ145=1,G145,0)</f>
        <v>0</v>
      </c>
      <c r="BB145" s="145">
        <f>IF(AZ145=2,G145,0)</f>
        <v>0</v>
      </c>
      <c r="BC145" s="145">
        <f>IF(AZ145=3,G145,0)</f>
        <v>0</v>
      </c>
      <c r="BD145" s="145">
        <f>IF(AZ145=4,G145,0)</f>
        <v>0</v>
      </c>
      <c r="BE145" s="145">
        <f>IF(AZ145=5,G145,0)</f>
        <v>0</v>
      </c>
      <c r="CA145" s="176">
        <v>1</v>
      </c>
      <c r="CB145" s="176">
        <v>1</v>
      </c>
      <c r="CZ145" s="145">
        <v>0.04857</v>
      </c>
    </row>
    <row r="146" spans="1:104" ht="12.75">
      <c r="A146" s="170">
        <v>91</v>
      </c>
      <c r="B146" s="171" t="s">
        <v>314</v>
      </c>
      <c r="C146" s="172" t="s">
        <v>315</v>
      </c>
      <c r="D146" s="173" t="s">
        <v>86</v>
      </c>
      <c r="E146" s="174">
        <v>363.5813</v>
      </c>
      <c r="F146" s="174">
        <v>0</v>
      </c>
      <c r="G146" s="175">
        <f>E146*F146</f>
        <v>0</v>
      </c>
      <c r="O146" s="169">
        <v>2</v>
      </c>
      <c r="AA146" s="145">
        <v>1</v>
      </c>
      <c r="AB146" s="145">
        <v>1</v>
      </c>
      <c r="AC146" s="145">
        <v>1</v>
      </c>
      <c r="AZ146" s="145">
        <v>1</v>
      </c>
      <c r="BA146" s="145">
        <f>IF(AZ146=1,G146,0)</f>
        <v>0</v>
      </c>
      <c r="BB146" s="145">
        <f>IF(AZ146=2,G146,0)</f>
        <v>0</v>
      </c>
      <c r="BC146" s="145">
        <f>IF(AZ146=3,G146,0)</f>
        <v>0</v>
      </c>
      <c r="BD146" s="145">
        <f>IF(AZ146=4,G146,0)</f>
        <v>0</v>
      </c>
      <c r="BE146" s="145">
        <f>IF(AZ146=5,G146,0)</f>
        <v>0</v>
      </c>
      <c r="CA146" s="176">
        <v>1</v>
      </c>
      <c r="CB146" s="176">
        <v>1</v>
      </c>
      <c r="CZ146" s="145">
        <v>0</v>
      </c>
    </row>
    <row r="147" spans="1:104" ht="12.75">
      <c r="A147" s="170">
        <v>92</v>
      </c>
      <c r="B147" s="171" t="s">
        <v>316</v>
      </c>
      <c r="C147" s="172" t="s">
        <v>317</v>
      </c>
      <c r="D147" s="173" t="s">
        <v>131</v>
      </c>
      <c r="E147" s="174">
        <v>13.5732</v>
      </c>
      <c r="F147" s="174">
        <v>0</v>
      </c>
      <c r="G147" s="175">
        <f>E147*F147</f>
        <v>0</v>
      </c>
      <c r="O147" s="169">
        <v>2</v>
      </c>
      <c r="AA147" s="145">
        <v>1</v>
      </c>
      <c r="AB147" s="145">
        <v>1</v>
      </c>
      <c r="AC147" s="145">
        <v>1</v>
      </c>
      <c r="AZ147" s="145">
        <v>1</v>
      </c>
      <c r="BA147" s="145">
        <f>IF(AZ147=1,G147,0)</f>
        <v>0</v>
      </c>
      <c r="BB147" s="145">
        <f>IF(AZ147=2,G147,0)</f>
        <v>0</v>
      </c>
      <c r="BC147" s="145">
        <f>IF(AZ147=3,G147,0)</f>
        <v>0</v>
      </c>
      <c r="BD147" s="145">
        <f>IF(AZ147=4,G147,0)</f>
        <v>0</v>
      </c>
      <c r="BE147" s="145">
        <f>IF(AZ147=5,G147,0)</f>
        <v>0</v>
      </c>
      <c r="CA147" s="176">
        <v>1</v>
      </c>
      <c r="CB147" s="176">
        <v>1</v>
      </c>
      <c r="CZ147" s="145">
        <v>1.02139</v>
      </c>
    </row>
    <row r="148" spans="1:15" ht="12.75">
      <c r="A148" s="177"/>
      <c r="B148" s="178"/>
      <c r="C148" s="243" t="s">
        <v>318</v>
      </c>
      <c r="D148" s="244"/>
      <c r="E148" s="244"/>
      <c r="F148" s="244"/>
      <c r="G148" s="245"/>
      <c r="L148" s="179" t="s">
        <v>318</v>
      </c>
      <c r="O148" s="169">
        <v>3</v>
      </c>
    </row>
    <row r="149" spans="1:104" ht="12.75">
      <c r="A149" s="170">
        <v>93</v>
      </c>
      <c r="B149" s="171" t="s">
        <v>319</v>
      </c>
      <c r="C149" s="172" t="s">
        <v>320</v>
      </c>
      <c r="D149" s="173" t="s">
        <v>86</v>
      </c>
      <c r="E149" s="174">
        <v>266.6</v>
      </c>
      <c r="F149" s="174">
        <v>0</v>
      </c>
      <c r="G149" s="175">
        <f>E149*F149</f>
        <v>0</v>
      </c>
      <c r="O149" s="169">
        <v>2</v>
      </c>
      <c r="AA149" s="145">
        <v>1</v>
      </c>
      <c r="AB149" s="145">
        <v>1</v>
      </c>
      <c r="AC149" s="145">
        <v>1</v>
      </c>
      <c r="AZ149" s="145">
        <v>1</v>
      </c>
      <c r="BA149" s="145">
        <f>IF(AZ149=1,G149,0)</f>
        <v>0</v>
      </c>
      <c r="BB149" s="145">
        <f>IF(AZ149=2,G149,0)</f>
        <v>0</v>
      </c>
      <c r="BC149" s="145">
        <f>IF(AZ149=3,G149,0)</f>
        <v>0</v>
      </c>
      <c r="BD149" s="145">
        <f>IF(AZ149=4,G149,0)</f>
        <v>0</v>
      </c>
      <c r="BE149" s="145">
        <f>IF(AZ149=5,G149,0)</f>
        <v>0</v>
      </c>
      <c r="CA149" s="176">
        <v>1</v>
      </c>
      <c r="CB149" s="176">
        <v>1</v>
      </c>
      <c r="CZ149" s="145">
        <v>0.02231</v>
      </c>
    </row>
    <row r="150" spans="1:104" ht="12.75">
      <c r="A150" s="170">
        <v>94</v>
      </c>
      <c r="B150" s="171" t="s">
        <v>321</v>
      </c>
      <c r="C150" s="172" t="s">
        <v>322</v>
      </c>
      <c r="D150" s="173" t="s">
        <v>86</v>
      </c>
      <c r="E150" s="174">
        <v>74.4</v>
      </c>
      <c r="F150" s="174">
        <v>0</v>
      </c>
      <c r="G150" s="175">
        <f>E150*F150</f>
        <v>0</v>
      </c>
      <c r="O150" s="169">
        <v>2</v>
      </c>
      <c r="AA150" s="145">
        <v>1</v>
      </c>
      <c r="AB150" s="145">
        <v>1</v>
      </c>
      <c r="AC150" s="145">
        <v>1</v>
      </c>
      <c r="AZ150" s="145">
        <v>1</v>
      </c>
      <c r="BA150" s="145">
        <f>IF(AZ150=1,G150,0)</f>
        <v>0</v>
      </c>
      <c r="BB150" s="145">
        <f>IF(AZ150=2,G150,0)</f>
        <v>0</v>
      </c>
      <c r="BC150" s="145">
        <f>IF(AZ150=3,G150,0)</f>
        <v>0</v>
      </c>
      <c r="BD150" s="145">
        <f>IF(AZ150=4,G150,0)</f>
        <v>0</v>
      </c>
      <c r="BE150" s="145">
        <f>IF(AZ150=5,G150,0)</f>
        <v>0</v>
      </c>
      <c r="CA150" s="176">
        <v>1</v>
      </c>
      <c r="CB150" s="176">
        <v>1</v>
      </c>
      <c r="CZ150" s="145">
        <v>0.02252</v>
      </c>
    </row>
    <row r="151" spans="1:104" ht="12.75">
      <c r="A151" s="170">
        <v>95</v>
      </c>
      <c r="B151" s="171" t="s">
        <v>323</v>
      </c>
      <c r="C151" s="172" t="s">
        <v>324</v>
      </c>
      <c r="D151" s="173" t="s">
        <v>93</v>
      </c>
      <c r="E151" s="174">
        <v>8.4769</v>
      </c>
      <c r="F151" s="174">
        <v>0</v>
      </c>
      <c r="G151" s="175">
        <f>E151*F151</f>
        <v>0</v>
      </c>
      <c r="O151" s="169">
        <v>2</v>
      </c>
      <c r="AA151" s="145">
        <v>1</v>
      </c>
      <c r="AB151" s="145">
        <v>1</v>
      </c>
      <c r="AC151" s="145">
        <v>1</v>
      </c>
      <c r="AZ151" s="145">
        <v>1</v>
      </c>
      <c r="BA151" s="145">
        <f>IF(AZ151=1,G151,0)</f>
        <v>0</v>
      </c>
      <c r="BB151" s="145">
        <f>IF(AZ151=2,G151,0)</f>
        <v>0</v>
      </c>
      <c r="BC151" s="145">
        <f>IF(AZ151=3,G151,0)</f>
        <v>0</v>
      </c>
      <c r="BD151" s="145">
        <f>IF(AZ151=4,G151,0)</f>
        <v>0</v>
      </c>
      <c r="BE151" s="145">
        <f>IF(AZ151=5,G151,0)</f>
        <v>0</v>
      </c>
      <c r="CA151" s="176">
        <v>1</v>
      </c>
      <c r="CB151" s="176">
        <v>1</v>
      </c>
      <c r="CZ151" s="145">
        <v>2.52517</v>
      </c>
    </row>
    <row r="152" spans="1:15" ht="12.75">
      <c r="A152" s="177"/>
      <c r="B152" s="178"/>
      <c r="C152" s="243" t="s">
        <v>325</v>
      </c>
      <c r="D152" s="244"/>
      <c r="E152" s="244"/>
      <c r="F152" s="244"/>
      <c r="G152" s="245"/>
      <c r="L152" s="179" t="s">
        <v>325</v>
      </c>
      <c r="O152" s="169">
        <v>3</v>
      </c>
    </row>
    <row r="153" spans="1:104" ht="12.75">
      <c r="A153" s="170">
        <v>96</v>
      </c>
      <c r="B153" s="171" t="s">
        <v>326</v>
      </c>
      <c r="C153" s="172" t="s">
        <v>327</v>
      </c>
      <c r="D153" s="173" t="s">
        <v>217</v>
      </c>
      <c r="E153" s="174">
        <v>58.1625</v>
      </c>
      <c r="F153" s="174">
        <v>0</v>
      </c>
      <c r="G153" s="175">
        <f>E153*F153</f>
        <v>0</v>
      </c>
      <c r="O153" s="169">
        <v>2</v>
      </c>
      <c r="AA153" s="145">
        <v>1</v>
      </c>
      <c r="AB153" s="145">
        <v>1</v>
      </c>
      <c r="AC153" s="145">
        <v>1</v>
      </c>
      <c r="AZ153" s="145">
        <v>1</v>
      </c>
      <c r="BA153" s="145">
        <f>IF(AZ153=1,G153,0)</f>
        <v>0</v>
      </c>
      <c r="BB153" s="145">
        <f>IF(AZ153=2,G153,0)</f>
        <v>0</v>
      </c>
      <c r="BC153" s="145">
        <f>IF(AZ153=3,G153,0)</f>
        <v>0</v>
      </c>
      <c r="BD153" s="145">
        <f>IF(AZ153=4,G153,0)</f>
        <v>0</v>
      </c>
      <c r="BE153" s="145">
        <f>IF(AZ153=5,G153,0)</f>
        <v>0</v>
      </c>
      <c r="CA153" s="176">
        <v>1</v>
      </c>
      <c r="CB153" s="176">
        <v>1</v>
      </c>
      <c r="CZ153" s="145">
        <v>0.05993</v>
      </c>
    </row>
    <row r="154" spans="1:104" ht="12.75">
      <c r="A154" s="170">
        <v>97</v>
      </c>
      <c r="B154" s="171" t="s">
        <v>328</v>
      </c>
      <c r="C154" s="172" t="s">
        <v>329</v>
      </c>
      <c r="D154" s="173" t="s">
        <v>217</v>
      </c>
      <c r="E154" s="174">
        <v>58.1625</v>
      </c>
      <c r="F154" s="174">
        <v>0</v>
      </c>
      <c r="G154" s="175">
        <f>E154*F154</f>
        <v>0</v>
      </c>
      <c r="O154" s="169">
        <v>2</v>
      </c>
      <c r="AA154" s="145">
        <v>1</v>
      </c>
      <c r="AB154" s="145">
        <v>1</v>
      </c>
      <c r="AC154" s="145">
        <v>1</v>
      </c>
      <c r="AZ154" s="145">
        <v>1</v>
      </c>
      <c r="BA154" s="145">
        <f>IF(AZ154=1,G154,0)</f>
        <v>0</v>
      </c>
      <c r="BB154" s="145">
        <f>IF(AZ154=2,G154,0)</f>
        <v>0</v>
      </c>
      <c r="BC154" s="145">
        <f>IF(AZ154=3,G154,0)</f>
        <v>0</v>
      </c>
      <c r="BD154" s="145">
        <f>IF(AZ154=4,G154,0)</f>
        <v>0</v>
      </c>
      <c r="BE154" s="145">
        <f>IF(AZ154=5,G154,0)</f>
        <v>0</v>
      </c>
      <c r="CA154" s="176">
        <v>1</v>
      </c>
      <c r="CB154" s="176">
        <v>1</v>
      </c>
      <c r="CZ154" s="145">
        <v>0</v>
      </c>
    </row>
    <row r="155" spans="1:104" ht="12.75">
      <c r="A155" s="170">
        <v>98</v>
      </c>
      <c r="B155" s="171" t="s">
        <v>330</v>
      </c>
      <c r="C155" s="172" t="s">
        <v>331</v>
      </c>
      <c r="D155" s="173" t="s">
        <v>131</v>
      </c>
      <c r="E155" s="174">
        <v>0.7324</v>
      </c>
      <c r="F155" s="174">
        <v>0</v>
      </c>
      <c r="G155" s="175">
        <f>E155*F155</f>
        <v>0</v>
      </c>
      <c r="O155" s="169">
        <v>2</v>
      </c>
      <c r="AA155" s="145">
        <v>1</v>
      </c>
      <c r="AB155" s="145">
        <v>1</v>
      </c>
      <c r="AC155" s="145">
        <v>1</v>
      </c>
      <c r="AZ155" s="145">
        <v>1</v>
      </c>
      <c r="BA155" s="145">
        <f>IF(AZ155=1,G155,0)</f>
        <v>0</v>
      </c>
      <c r="BB155" s="145">
        <f>IF(AZ155=2,G155,0)</f>
        <v>0</v>
      </c>
      <c r="BC155" s="145">
        <f>IF(AZ155=3,G155,0)</f>
        <v>0</v>
      </c>
      <c r="BD155" s="145">
        <f>IF(AZ155=4,G155,0)</f>
        <v>0</v>
      </c>
      <c r="BE155" s="145">
        <f>IF(AZ155=5,G155,0)</f>
        <v>0</v>
      </c>
      <c r="CA155" s="176">
        <v>1</v>
      </c>
      <c r="CB155" s="176">
        <v>1</v>
      </c>
      <c r="CZ155" s="145">
        <v>1.01665</v>
      </c>
    </row>
    <row r="156" spans="1:15" ht="12.75">
      <c r="A156" s="177"/>
      <c r="B156" s="178"/>
      <c r="C156" s="243" t="s">
        <v>332</v>
      </c>
      <c r="D156" s="244"/>
      <c r="E156" s="244"/>
      <c r="F156" s="244"/>
      <c r="G156" s="245"/>
      <c r="L156" s="179" t="s">
        <v>332</v>
      </c>
      <c r="O156" s="169">
        <v>3</v>
      </c>
    </row>
    <row r="157" spans="1:104" ht="12.75">
      <c r="A157" s="170">
        <v>99</v>
      </c>
      <c r="B157" s="171" t="s">
        <v>333</v>
      </c>
      <c r="C157" s="172" t="s">
        <v>334</v>
      </c>
      <c r="D157" s="173" t="s">
        <v>335</v>
      </c>
      <c r="E157" s="174">
        <v>10.765</v>
      </c>
      <c r="F157" s="174">
        <v>0</v>
      </c>
      <c r="G157" s="175">
        <f>E157*F157</f>
        <v>0</v>
      </c>
      <c r="O157" s="169">
        <v>2</v>
      </c>
      <c r="AA157" s="145">
        <v>2</v>
      </c>
      <c r="AB157" s="145">
        <v>1</v>
      </c>
      <c r="AC157" s="145">
        <v>1</v>
      </c>
      <c r="AZ157" s="145">
        <v>1</v>
      </c>
      <c r="BA157" s="145">
        <f>IF(AZ157=1,G157,0)</f>
        <v>0</v>
      </c>
      <c r="BB157" s="145">
        <f>IF(AZ157=2,G157,0)</f>
        <v>0</v>
      </c>
      <c r="BC157" s="145">
        <f>IF(AZ157=3,G157,0)</f>
        <v>0</v>
      </c>
      <c r="BD157" s="145">
        <f>IF(AZ157=4,G157,0)</f>
        <v>0</v>
      </c>
      <c r="BE157" s="145">
        <f>IF(AZ157=5,G157,0)</f>
        <v>0</v>
      </c>
      <c r="CA157" s="176">
        <v>2</v>
      </c>
      <c r="CB157" s="176">
        <v>1</v>
      </c>
      <c r="CZ157" s="145">
        <v>0.74633</v>
      </c>
    </row>
    <row r="158" spans="1:15" ht="12.75">
      <c r="A158" s="177"/>
      <c r="B158" s="178"/>
      <c r="C158" s="243" t="s">
        <v>336</v>
      </c>
      <c r="D158" s="244"/>
      <c r="E158" s="244"/>
      <c r="F158" s="244"/>
      <c r="G158" s="245"/>
      <c r="L158" s="179" t="s">
        <v>336</v>
      </c>
      <c r="O158" s="169">
        <v>3</v>
      </c>
    </row>
    <row r="159" spans="1:57" ht="12.75">
      <c r="A159" s="180"/>
      <c r="B159" s="181" t="s">
        <v>75</v>
      </c>
      <c r="C159" s="182" t="str">
        <f>CONCATENATE(B142," ",C142)</f>
        <v>4 Vodorovné konstrukce</v>
      </c>
      <c r="D159" s="183"/>
      <c r="E159" s="184"/>
      <c r="F159" s="185"/>
      <c r="G159" s="186">
        <f>SUM(G142:G158)</f>
        <v>0</v>
      </c>
      <c r="O159" s="169">
        <v>4</v>
      </c>
      <c r="BA159" s="187">
        <f>SUM(BA142:BA158)</f>
        <v>0</v>
      </c>
      <c r="BB159" s="187">
        <f>SUM(BB142:BB158)</f>
        <v>0</v>
      </c>
      <c r="BC159" s="187">
        <f>SUM(BC142:BC158)</f>
        <v>0</v>
      </c>
      <c r="BD159" s="187">
        <f>SUM(BD142:BD158)</f>
        <v>0</v>
      </c>
      <c r="BE159" s="187">
        <f>SUM(BE142:BE158)</f>
        <v>0</v>
      </c>
    </row>
    <row r="160" spans="1:15" ht="12.75">
      <c r="A160" s="162" t="s">
        <v>72</v>
      </c>
      <c r="B160" s="163" t="s">
        <v>337</v>
      </c>
      <c r="C160" s="164" t="s">
        <v>338</v>
      </c>
      <c r="D160" s="165"/>
      <c r="E160" s="166"/>
      <c r="F160" s="166"/>
      <c r="G160" s="167"/>
      <c r="H160" s="168"/>
      <c r="I160" s="168"/>
      <c r="O160" s="169">
        <v>1</v>
      </c>
    </row>
    <row r="161" spans="1:104" ht="22.5">
      <c r="A161" s="170">
        <v>100</v>
      </c>
      <c r="B161" s="171" t="s">
        <v>339</v>
      </c>
      <c r="C161" s="172" t="s">
        <v>340</v>
      </c>
      <c r="D161" s="173" t="s">
        <v>86</v>
      </c>
      <c r="E161" s="174">
        <v>166</v>
      </c>
      <c r="F161" s="174">
        <v>0</v>
      </c>
      <c r="G161" s="175">
        <f>E161*F161</f>
        <v>0</v>
      </c>
      <c r="O161" s="169">
        <v>2</v>
      </c>
      <c r="AA161" s="145">
        <v>2</v>
      </c>
      <c r="AB161" s="145">
        <v>1</v>
      </c>
      <c r="AC161" s="145">
        <v>1</v>
      </c>
      <c r="AZ161" s="145">
        <v>1</v>
      </c>
      <c r="BA161" s="145">
        <f>IF(AZ161=1,G161,0)</f>
        <v>0</v>
      </c>
      <c r="BB161" s="145">
        <f>IF(AZ161=2,G161,0)</f>
        <v>0</v>
      </c>
      <c r="BC161" s="145">
        <f>IF(AZ161=3,G161,0)</f>
        <v>0</v>
      </c>
      <c r="BD161" s="145">
        <f>IF(AZ161=4,G161,0)</f>
        <v>0</v>
      </c>
      <c r="BE161" s="145">
        <f>IF(AZ161=5,G161,0)</f>
        <v>0</v>
      </c>
      <c r="CA161" s="176">
        <v>2</v>
      </c>
      <c r="CB161" s="176">
        <v>1</v>
      </c>
      <c r="CZ161" s="145">
        <v>1.19055</v>
      </c>
    </row>
    <row r="162" spans="1:15" ht="12.75">
      <c r="A162" s="177"/>
      <c r="B162" s="178"/>
      <c r="C162" s="243" t="s">
        <v>341</v>
      </c>
      <c r="D162" s="244"/>
      <c r="E162" s="244"/>
      <c r="F162" s="244"/>
      <c r="G162" s="245"/>
      <c r="L162" s="179" t="s">
        <v>341</v>
      </c>
      <c r="O162" s="169">
        <v>3</v>
      </c>
    </row>
    <row r="163" spans="1:15" ht="12.75">
      <c r="A163" s="177"/>
      <c r="B163" s="178"/>
      <c r="C163" s="243" t="s">
        <v>342</v>
      </c>
      <c r="D163" s="244"/>
      <c r="E163" s="244"/>
      <c r="F163" s="244"/>
      <c r="G163" s="245"/>
      <c r="L163" s="179" t="s">
        <v>342</v>
      </c>
      <c r="O163" s="169">
        <v>3</v>
      </c>
    </row>
    <row r="164" spans="1:104" ht="12.75">
      <c r="A164" s="170">
        <v>101</v>
      </c>
      <c r="B164" s="171" t="s">
        <v>343</v>
      </c>
      <c r="C164" s="172" t="s">
        <v>344</v>
      </c>
      <c r="D164" s="173" t="s">
        <v>86</v>
      </c>
      <c r="E164" s="174">
        <v>138</v>
      </c>
      <c r="F164" s="174">
        <v>0</v>
      </c>
      <c r="G164" s="175">
        <f>E164*F164</f>
        <v>0</v>
      </c>
      <c r="O164" s="169">
        <v>2</v>
      </c>
      <c r="AA164" s="145">
        <v>2</v>
      </c>
      <c r="AB164" s="145">
        <v>1</v>
      </c>
      <c r="AC164" s="145">
        <v>1</v>
      </c>
      <c r="AZ164" s="145">
        <v>1</v>
      </c>
      <c r="BA164" s="145">
        <f>IF(AZ164=1,G164,0)</f>
        <v>0</v>
      </c>
      <c r="BB164" s="145">
        <f>IF(AZ164=2,G164,0)</f>
        <v>0</v>
      </c>
      <c r="BC164" s="145">
        <f>IF(AZ164=3,G164,0)</f>
        <v>0</v>
      </c>
      <c r="BD164" s="145">
        <f>IF(AZ164=4,G164,0)</f>
        <v>0</v>
      </c>
      <c r="BE164" s="145">
        <f>IF(AZ164=5,G164,0)</f>
        <v>0</v>
      </c>
      <c r="CA164" s="176">
        <v>2</v>
      </c>
      <c r="CB164" s="176">
        <v>1</v>
      </c>
      <c r="CZ164" s="145">
        <v>0.55117</v>
      </c>
    </row>
    <row r="165" spans="1:57" ht="12.75">
      <c r="A165" s="180"/>
      <c r="B165" s="181" t="s">
        <v>75</v>
      </c>
      <c r="C165" s="182" t="str">
        <f>CONCATENATE(B160," ",C160)</f>
        <v>5 Komunikace</v>
      </c>
      <c r="D165" s="183"/>
      <c r="E165" s="184"/>
      <c r="F165" s="185"/>
      <c r="G165" s="186">
        <f>SUM(G160:G164)</f>
        <v>0</v>
      </c>
      <c r="O165" s="169">
        <v>4</v>
      </c>
      <c r="BA165" s="187">
        <f>SUM(BA160:BA164)</f>
        <v>0</v>
      </c>
      <c r="BB165" s="187">
        <f>SUM(BB160:BB164)</f>
        <v>0</v>
      </c>
      <c r="BC165" s="187">
        <f>SUM(BC160:BC164)</f>
        <v>0</v>
      </c>
      <c r="BD165" s="187">
        <f>SUM(BD160:BD164)</f>
        <v>0</v>
      </c>
      <c r="BE165" s="187">
        <f>SUM(BE160:BE164)</f>
        <v>0</v>
      </c>
    </row>
    <row r="166" spans="1:15" ht="12.75">
      <c r="A166" s="162" t="s">
        <v>72</v>
      </c>
      <c r="B166" s="163" t="s">
        <v>345</v>
      </c>
      <c r="C166" s="164" t="s">
        <v>346</v>
      </c>
      <c r="D166" s="165"/>
      <c r="E166" s="166"/>
      <c r="F166" s="166"/>
      <c r="G166" s="167"/>
      <c r="H166" s="168"/>
      <c r="I166" s="168"/>
      <c r="O166" s="169">
        <v>1</v>
      </c>
    </row>
    <row r="167" spans="1:104" ht="22.5">
      <c r="A167" s="170">
        <v>102</v>
      </c>
      <c r="B167" s="171" t="s">
        <v>347</v>
      </c>
      <c r="C167" s="172" t="s">
        <v>348</v>
      </c>
      <c r="D167" s="173" t="s">
        <v>86</v>
      </c>
      <c r="E167" s="174">
        <v>740.9422</v>
      </c>
      <c r="F167" s="174">
        <v>0</v>
      </c>
      <c r="G167" s="175">
        <f>E167*F167</f>
        <v>0</v>
      </c>
      <c r="O167" s="169">
        <v>2</v>
      </c>
      <c r="AA167" s="145">
        <v>1</v>
      </c>
      <c r="AB167" s="145">
        <v>1</v>
      </c>
      <c r="AC167" s="145">
        <v>1</v>
      </c>
      <c r="AZ167" s="145">
        <v>1</v>
      </c>
      <c r="BA167" s="145">
        <f>IF(AZ167=1,G167,0)</f>
        <v>0</v>
      </c>
      <c r="BB167" s="145">
        <f>IF(AZ167=2,G167,0)</f>
        <v>0</v>
      </c>
      <c r="BC167" s="145">
        <f>IF(AZ167=3,G167,0)</f>
        <v>0</v>
      </c>
      <c r="BD167" s="145">
        <f>IF(AZ167=4,G167,0)</f>
        <v>0</v>
      </c>
      <c r="BE167" s="145">
        <f>IF(AZ167=5,G167,0)</f>
        <v>0</v>
      </c>
      <c r="CA167" s="176">
        <v>1</v>
      </c>
      <c r="CB167" s="176">
        <v>1</v>
      </c>
      <c r="CZ167" s="145">
        <v>0.02</v>
      </c>
    </row>
    <row r="168" spans="1:104" ht="12.75">
      <c r="A168" s="170">
        <v>103</v>
      </c>
      <c r="B168" s="171" t="s">
        <v>349</v>
      </c>
      <c r="C168" s="172" t="s">
        <v>350</v>
      </c>
      <c r="D168" s="173" t="s">
        <v>86</v>
      </c>
      <c r="E168" s="174">
        <v>262.94</v>
      </c>
      <c r="F168" s="174">
        <v>0</v>
      </c>
      <c r="G168" s="175">
        <f>E168*F168</f>
        <v>0</v>
      </c>
      <c r="O168" s="169">
        <v>2</v>
      </c>
      <c r="AA168" s="145">
        <v>1</v>
      </c>
      <c r="AB168" s="145">
        <v>1</v>
      </c>
      <c r="AC168" s="145">
        <v>1</v>
      </c>
      <c r="AZ168" s="145">
        <v>1</v>
      </c>
      <c r="BA168" s="145">
        <f>IF(AZ168=1,G168,0)</f>
        <v>0</v>
      </c>
      <c r="BB168" s="145">
        <f>IF(AZ168=2,G168,0)</f>
        <v>0</v>
      </c>
      <c r="BC168" s="145">
        <f>IF(AZ168=3,G168,0)</f>
        <v>0</v>
      </c>
      <c r="BD168" s="145">
        <f>IF(AZ168=4,G168,0)</f>
        <v>0</v>
      </c>
      <c r="BE168" s="145">
        <f>IF(AZ168=5,G168,0)</f>
        <v>0</v>
      </c>
      <c r="CA168" s="176">
        <v>1</v>
      </c>
      <c r="CB168" s="176">
        <v>1</v>
      </c>
      <c r="CZ168" s="145">
        <v>4E-05</v>
      </c>
    </row>
    <row r="169" spans="1:104" ht="12.75">
      <c r="A169" s="170">
        <v>104</v>
      </c>
      <c r="B169" s="171" t="s">
        <v>351</v>
      </c>
      <c r="C169" s="172" t="s">
        <v>352</v>
      </c>
      <c r="D169" s="173" t="s">
        <v>86</v>
      </c>
      <c r="E169" s="174">
        <v>20</v>
      </c>
      <c r="F169" s="174">
        <v>0</v>
      </c>
      <c r="G169" s="175">
        <f>E169*F169</f>
        <v>0</v>
      </c>
      <c r="O169" s="169">
        <v>2</v>
      </c>
      <c r="AA169" s="145">
        <v>1</v>
      </c>
      <c r="AB169" s="145">
        <v>1</v>
      </c>
      <c r="AC169" s="145">
        <v>1</v>
      </c>
      <c r="AZ169" s="145">
        <v>1</v>
      </c>
      <c r="BA169" s="145">
        <f>IF(AZ169=1,G169,0)</f>
        <v>0</v>
      </c>
      <c r="BB169" s="145">
        <f>IF(AZ169=2,G169,0)</f>
        <v>0</v>
      </c>
      <c r="BC169" s="145">
        <f>IF(AZ169=3,G169,0)</f>
        <v>0</v>
      </c>
      <c r="BD169" s="145">
        <f>IF(AZ169=4,G169,0)</f>
        <v>0</v>
      </c>
      <c r="BE169" s="145">
        <f>IF(AZ169=5,G169,0)</f>
        <v>0</v>
      </c>
      <c r="CA169" s="176">
        <v>1</v>
      </c>
      <c r="CB169" s="176">
        <v>1</v>
      </c>
      <c r="CZ169" s="145">
        <v>0.05497</v>
      </c>
    </row>
    <row r="170" spans="1:15" ht="12.75">
      <c r="A170" s="177"/>
      <c r="B170" s="178"/>
      <c r="C170" s="243" t="s">
        <v>353</v>
      </c>
      <c r="D170" s="244"/>
      <c r="E170" s="244"/>
      <c r="F170" s="244"/>
      <c r="G170" s="245"/>
      <c r="L170" s="179" t="s">
        <v>353</v>
      </c>
      <c r="O170" s="169">
        <v>3</v>
      </c>
    </row>
    <row r="171" spans="1:104" ht="12.75">
      <c r="A171" s="170">
        <v>105</v>
      </c>
      <c r="B171" s="171" t="s">
        <v>354</v>
      </c>
      <c r="C171" s="172" t="s">
        <v>355</v>
      </c>
      <c r="D171" s="173" t="s">
        <v>86</v>
      </c>
      <c r="E171" s="174">
        <v>8</v>
      </c>
      <c r="F171" s="174">
        <v>0</v>
      </c>
      <c r="G171" s="175">
        <f>E171*F171</f>
        <v>0</v>
      </c>
      <c r="O171" s="169">
        <v>2</v>
      </c>
      <c r="AA171" s="145">
        <v>1</v>
      </c>
      <c r="AB171" s="145">
        <v>1</v>
      </c>
      <c r="AC171" s="145">
        <v>1</v>
      </c>
      <c r="AZ171" s="145">
        <v>1</v>
      </c>
      <c r="BA171" s="145">
        <f>IF(AZ171=1,G171,0)</f>
        <v>0</v>
      </c>
      <c r="BB171" s="145">
        <f>IF(AZ171=2,G171,0)</f>
        <v>0</v>
      </c>
      <c r="BC171" s="145">
        <f>IF(AZ171=3,G171,0)</f>
        <v>0</v>
      </c>
      <c r="BD171" s="145">
        <f>IF(AZ171=4,G171,0)</f>
        <v>0</v>
      </c>
      <c r="BE171" s="145">
        <f>IF(AZ171=5,G171,0)</f>
        <v>0</v>
      </c>
      <c r="CA171" s="176">
        <v>1</v>
      </c>
      <c r="CB171" s="176">
        <v>1</v>
      </c>
      <c r="CZ171" s="145">
        <v>0.05275</v>
      </c>
    </row>
    <row r="172" spans="1:15" ht="12.75">
      <c r="A172" s="177"/>
      <c r="B172" s="178"/>
      <c r="C172" s="243" t="s">
        <v>353</v>
      </c>
      <c r="D172" s="244"/>
      <c r="E172" s="244"/>
      <c r="F172" s="244"/>
      <c r="G172" s="245"/>
      <c r="L172" s="179" t="s">
        <v>353</v>
      </c>
      <c r="O172" s="169">
        <v>3</v>
      </c>
    </row>
    <row r="173" spans="1:104" ht="12.75">
      <c r="A173" s="170">
        <v>106</v>
      </c>
      <c r="B173" s="171" t="s">
        <v>356</v>
      </c>
      <c r="C173" s="172" t="s">
        <v>357</v>
      </c>
      <c r="D173" s="173" t="s">
        <v>86</v>
      </c>
      <c r="E173" s="174">
        <v>56.2275</v>
      </c>
      <c r="F173" s="174">
        <v>0</v>
      </c>
      <c r="G173" s="175">
        <f>E173*F173</f>
        <v>0</v>
      </c>
      <c r="O173" s="169">
        <v>2</v>
      </c>
      <c r="AA173" s="145">
        <v>1</v>
      </c>
      <c r="AB173" s="145">
        <v>1</v>
      </c>
      <c r="AC173" s="145">
        <v>1</v>
      </c>
      <c r="AZ173" s="145">
        <v>1</v>
      </c>
      <c r="BA173" s="145">
        <f>IF(AZ173=1,G173,0)</f>
        <v>0</v>
      </c>
      <c r="BB173" s="145">
        <f>IF(AZ173=2,G173,0)</f>
        <v>0</v>
      </c>
      <c r="BC173" s="145">
        <f>IF(AZ173=3,G173,0)</f>
        <v>0</v>
      </c>
      <c r="BD173" s="145">
        <f>IF(AZ173=4,G173,0)</f>
        <v>0</v>
      </c>
      <c r="BE173" s="145">
        <f>IF(AZ173=5,G173,0)</f>
        <v>0</v>
      </c>
      <c r="CA173" s="176">
        <v>1</v>
      </c>
      <c r="CB173" s="176">
        <v>1</v>
      </c>
      <c r="CZ173" s="145">
        <v>0.02075</v>
      </c>
    </row>
    <row r="174" spans="1:15" ht="12.75">
      <c r="A174" s="177"/>
      <c r="B174" s="178"/>
      <c r="C174" s="243" t="s">
        <v>358</v>
      </c>
      <c r="D174" s="244"/>
      <c r="E174" s="244"/>
      <c r="F174" s="244"/>
      <c r="G174" s="245"/>
      <c r="L174" s="179" t="s">
        <v>358</v>
      </c>
      <c r="O174" s="169">
        <v>3</v>
      </c>
    </row>
    <row r="175" spans="1:104" ht="12.75">
      <c r="A175" s="170">
        <v>107</v>
      </c>
      <c r="B175" s="171" t="s">
        <v>359</v>
      </c>
      <c r="C175" s="172" t="s">
        <v>360</v>
      </c>
      <c r="D175" s="173" t="s">
        <v>86</v>
      </c>
      <c r="E175" s="174">
        <v>200</v>
      </c>
      <c r="F175" s="174">
        <v>0</v>
      </c>
      <c r="G175" s="175">
        <f>E175*F175</f>
        <v>0</v>
      </c>
      <c r="O175" s="169">
        <v>2</v>
      </c>
      <c r="AA175" s="145">
        <v>1</v>
      </c>
      <c r="AB175" s="145">
        <v>1</v>
      </c>
      <c r="AC175" s="145">
        <v>1</v>
      </c>
      <c r="AZ175" s="145">
        <v>1</v>
      </c>
      <c r="BA175" s="145">
        <f>IF(AZ175=1,G175,0)</f>
        <v>0</v>
      </c>
      <c r="BB175" s="145">
        <f>IF(AZ175=2,G175,0)</f>
        <v>0</v>
      </c>
      <c r="BC175" s="145">
        <f>IF(AZ175=3,G175,0)</f>
        <v>0</v>
      </c>
      <c r="BD175" s="145">
        <f>IF(AZ175=4,G175,0)</f>
        <v>0</v>
      </c>
      <c r="BE175" s="145">
        <f>IF(AZ175=5,G175,0)</f>
        <v>0</v>
      </c>
      <c r="CA175" s="176">
        <v>1</v>
      </c>
      <c r="CB175" s="176">
        <v>1</v>
      </c>
      <c r="CZ175" s="145">
        <v>0.00034</v>
      </c>
    </row>
    <row r="176" spans="1:15" ht="12.75">
      <c r="A176" s="177"/>
      <c r="B176" s="178"/>
      <c r="C176" s="243" t="s">
        <v>361</v>
      </c>
      <c r="D176" s="244"/>
      <c r="E176" s="244"/>
      <c r="F176" s="244"/>
      <c r="G176" s="245"/>
      <c r="L176" s="179" t="s">
        <v>361</v>
      </c>
      <c r="O176" s="169">
        <v>3</v>
      </c>
    </row>
    <row r="177" spans="1:15" ht="12.75">
      <c r="A177" s="177"/>
      <c r="B177" s="178"/>
      <c r="C177" s="243" t="s">
        <v>362</v>
      </c>
      <c r="D177" s="244"/>
      <c r="E177" s="244"/>
      <c r="F177" s="244"/>
      <c r="G177" s="245"/>
      <c r="L177" s="179" t="s">
        <v>362</v>
      </c>
      <c r="O177" s="169">
        <v>3</v>
      </c>
    </row>
    <row r="178" spans="1:57" ht="12.75">
      <c r="A178" s="180"/>
      <c r="B178" s="181" t="s">
        <v>75</v>
      </c>
      <c r="C178" s="182" t="str">
        <f>CONCATENATE(B166," ",C166)</f>
        <v>61 Upravy povrchů vnitřní</v>
      </c>
      <c r="D178" s="183"/>
      <c r="E178" s="184"/>
      <c r="F178" s="185"/>
      <c r="G178" s="186">
        <f>SUM(G166:G177)</f>
        <v>0</v>
      </c>
      <c r="O178" s="169">
        <v>4</v>
      </c>
      <c r="BA178" s="187">
        <f>SUM(BA166:BA177)</f>
        <v>0</v>
      </c>
      <c r="BB178" s="187">
        <f>SUM(BB166:BB177)</f>
        <v>0</v>
      </c>
      <c r="BC178" s="187">
        <f>SUM(BC166:BC177)</f>
        <v>0</v>
      </c>
      <c r="BD178" s="187">
        <f>SUM(BD166:BD177)</f>
        <v>0</v>
      </c>
      <c r="BE178" s="187">
        <f>SUM(BE166:BE177)</f>
        <v>0</v>
      </c>
    </row>
    <row r="179" spans="1:15" ht="12.75">
      <c r="A179" s="162" t="s">
        <v>72</v>
      </c>
      <c r="B179" s="163" t="s">
        <v>363</v>
      </c>
      <c r="C179" s="164" t="s">
        <v>364</v>
      </c>
      <c r="D179" s="165"/>
      <c r="E179" s="166"/>
      <c r="F179" s="166"/>
      <c r="G179" s="167"/>
      <c r="H179" s="168"/>
      <c r="I179" s="168"/>
      <c r="O179" s="169">
        <v>1</v>
      </c>
    </row>
    <row r="180" spans="1:104" ht="12.75">
      <c r="A180" s="170">
        <v>108</v>
      </c>
      <c r="B180" s="171" t="s">
        <v>365</v>
      </c>
      <c r="C180" s="172" t="s">
        <v>366</v>
      </c>
      <c r="D180" s="173" t="s">
        <v>86</v>
      </c>
      <c r="E180" s="174">
        <v>27.2</v>
      </c>
      <c r="F180" s="174">
        <v>0</v>
      </c>
      <c r="G180" s="175">
        <f>E180*F180</f>
        <v>0</v>
      </c>
      <c r="O180" s="169">
        <v>2</v>
      </c>
      <c r="AA180" s="145">
        <v>1</v>
      </c>
      <c r="AB180" s="145">
        <v>1</v>
      </c>
      <c r="AC180" s="145">
        <v>1</v>
      </c>
      <c r="AZ180" s="145">
        <v>1</v>
      </c>
      <c r="BA180" s="145">
        <f>IF(AZ180=1,G180,0)</f>
        <v>0</v>
      </c>
      <c r="BB180" s="145">
        <f>IF(AZ180=2,G180,0)</f>
        <v>0</v>
      </c>
      <c r="BC180" s="145">
        <f>IF(AZ180=3,G180,0)</f>
        <v>0</v>
      </c>
      <c r="BD180" s="145">
        <f>IF(AZ180=4,G180,0)</f>
        <v>0</v>
      </c>
      <c r="BE180" s="145">
        <f>IF(AZ180=5,G180,0)</f>
        <v>0</v>
      </c>
      <c r="CA180" s="176">
        <v>1</v>
      </c>
      <c r="CB180" s="176">
        <v>1</v>
      </c>
      <c r="CZ180" s="145">
        <v>0.00276</v>
      </c>
    </row>
    <row r="181" spans="1:15" ht="12.75">
      <c r="A181" s="177"/>
      <c r="B181" s="178"/>
      <c r="C181" s="243" t="s">
        <v>367</v>
      </c>
      <c r="D181" s="244"/>
      <c r="E181" s="244"/>
      <c r="F181" s="244"/>
      <c r="G181" s="245"/>
      <c r="L181" s="179" t="s">
        <v>367</v>
      </c>
      <c r="O181" s="169">
        <v>3</v>
      </c>
    </row>
    <row r="182" spans="1:104" ht="12.75">
      <c r="A182" s="170">
        <v>109</v>
      </c>
      <c r="B182" s="171" t="s">
        <v>368</v>
      </c>
      <c r="C182" s="172" t="s">
        <v>369</v>
      </c>
      <c r="D182" s="173" t="s">
        <v>86</v>
      </c>
      <c r="E182" s="174">
        <v>131.6</v>
      </c>
      <c r="F182" s="174">
        <v>0</v>
      </c>
      <c r="G182" s="175">
        <f aca="true" t="shared" si="18" ref="G182:G189">E182*F182</f>
        <v>0</v>
      </c>
      <c r="O182" s="169">
        <v>2</v>
      </c>
      <c r="AA182" s="145">
        <v>1</v>
      </c>
      <c r="AB182" s="145">
        <v>1</v>
      </c>
      <c r="AC182" s="145">
        <v>1</v>
      </c>
      <c r="AZ182" s="145">
        <v>1</v>
      </c>
      <c r="BA182" s="145">
        <f aca="true" t="shared" si="19" ref="BA182:BA189">IF(AZ182=1,G182,0)</f>
        <v>0</v>
      </c>
      <c r="BB182" s="145">
        <f aca="true" t="shared" si="20" ref="BB182:BB189">IF(AZ182=2,G182,0)</f>
        <v>0</v>
      </c>
      <c r="BC182" s="145">
        <f aca="true" t="shared" si="21" ref="BC182:BC189">IF(AZ182=3,G182,0)</f>
        <v>0</v>
      </c>
      <c r="BD182" s="145">
        <f aca="true" t="shared" si="22" ref="BD182:BD189">IF(AZ182=4,G182,0)</f>
        <v>0</v>
      </c>
      <c r="BE182" s="145">
        <f aca="true" t="shared" si="23" ref="BE182:BE189">IF(AZ182=5,G182,0)</f>
        <v>0</v>
      </c>
      <c r="CA182" s="176">
        <v>1</v>
      </c>
      <c r="CB182" s="176">
        <v>1</v>
      </c>
      <c r="CZ182" s="145">
        <v>4E-05</v>
      </c>
    </row>
    <row r="183" spans="1:104" ht="12.75">
      <c r="A183" s="170">
        <v>110</v>
      </c>
      <c r="B183" s="171" t="s">
        <v>370</v>
      </c>
      <c r="C183" s="172" t="s">
        <v>371</v>
      </c>
      <c r="D183" s="173" t="s">
        <v>86</v>
      </c>
      <c r="E183" s="174">
        <v>40.815</v>
      </c>
      <c r="F183" s="174">
        <v>0</v>
      </c>
      <c r="G183" s="175">
        <f t="shared" si="18"/>
        <v>0</v>
      </c>
      <c r="O183" s="169">
        <v>2</v>
      </c>
      <c r="AA183" s="145">
        <v>1</v>
      </c>
      <c r="AB183" s="145">
        <v>1</v>
      </c>
      <c r="AC183" s="145">
        <v>1</v>
      </c>
      <c r="AZ183" s="145">
        <v>1</v>
      </c>
      <c r="BA183" s="145">
        <f t="shared" si="19"/>
        <v>0</v>
      </c>
      <c r="BB183" s="145">
        <f t="shared" si="20"/>
        <v>0</v>
      </c>
      <c r="BC183" s="145">
        <f t="shared" si="21"/>
        <v>0</v>
      </c>
      <c r="BD183" s="145">
        <f t="shared" si="22"/>
        <v>0</v>
      </c>
      <c r="BE183" s="145">
        <f t="shared" si="23"/>
        <v>0</v>
      </c>
      <c r="CA183" s="176">
        <v>1</v>
      </c>
      <c r="CB183" s="176">
        <v>1</v>
      </c>
      <c r="CZ183" s="145">
        <v>0.01752</v>
      </c>
    </row>
    <row r="184" spans="1:104" ht="12.75">
      <c r="A184" s="170">
        <v>111</v>
      </c>
      <c r="B184" s="171" t="s">
        <v>372</v>
      </c>
      <c r="C184" s="172" t="s">
        <v>373</v>
      </c>
      <c r="D184" s="173" t="s">
        <v>86</v>
      </c>
      <c r="E184" s="174">
        <v>9</v>
      </c>
      <c r="F184" s="174">
        <v>0</v>
      </c>
      <c r="G184" s="175">
        <f t="shared" si="18"/>
        <v>0</v>
      </c>
      <c r="O184" s="169">
        <v>2</v>
      </c>
      <c r="AA184" s="145">
        <v>1</v>
      </c>
      <c r="AB184" s="145">
        <v>1</v>
      </c>
      <c r="AC184" s="145">
        <v>1</v>
      </c>
      <c r="AZ184" s="145">
        <v>1</v>
      </c>
      <c r="BA184" s="145">
        <f t="shared" si="19"/>
        <v>0</v>
      </c>
      <c r="BB184" s="145">
        <f t="shared" si="20"/>
        <v>0</v>
      </c>
      <c r="BC184" s="145">
        <f t="shared" si="21"/>
        <v>0</v>
      </c>
      <c r="BD184" s="145">
        <f t="shared" si="22"/>
        <v>0</v>
      </c>
      <c r="BE184" s="145">
        <f t="shared" si="23"/>
        <v>0</v>
      </c>
      <c r="CA184" s="176">
        <v>1</v>
      </c>
      <c r="CB184" s="176">
        <v>1</v>
      </c>
      <c r="CZ184" s="145">
        <v>0.00894</v>
      </c>
    </row>
    <row r="185" spans="1:104" ht="22.5">
      <c r="A185" s="170">
        <v>112</v>
      </c>
      <c r="B185" s="171" t="s">
        <v>374</v>
      </c>
      <c r="C185" s="172" t="s">
        <v>375</v>
      </c>
      <c r="D185" s="173" t="s">
        <v>86</v>
      </c>
      <c r="E185" s="174">
        <v>8.1792</v>
      </c>
      <c r="F185" s="174">
        <v>0</v>
      </c>
      <c r="G185" s="175">
        <f t="shared" si="18"/>
        <v>0</v>
      </c>
      <c r="O185" s="169">
        <v>2</v>
      </c>
      <c r="AA185" s="145">
        <v>1</v>
      </c>
      <c r="AB185" s="145">
        <v>1</v>
      </c>
      <c r="AC185" s="145">
        <v>1</v>
      </c>
      <c r="AZ185" s="145">
        <v>1</v>
      </c>
      <c r="BA185" s="145">
        <f t="shared" si="19"/>
        <v>0</v>
      </c>
      <c r="BB185" s="145">
        <f t="shared" si="20"/>
        <v>0</v>
      </c>
      <c r="BC185" s="145">
        <f t="shared" si="21"/>
        <v>0</v>
      </c>
      <c r="BD185" s="145">
        <f t="shared" si="22"/>
        <v>0</v>
      </c>
      <c r="BE185" s="145">
        <f t="shared" si="23"/>
        <v>0</v>
      </c>
      <c r="CA185" s="176">
        <v>1</v>
      </c>
      <c r="CB185" s="176">
        <v>1</v>
      </c>
      <c r="CZ185" s="145">
        <v>0.01206</v>
      </c>
    </row>
    <row r="186" spans="1:104" ht="22.5">
      <c r="A186" s="170">
        <v>113</v>
      </c>
      <c r="B186" s="171" t="s">
        <v>376</v>
      </c>
      <c r="C186" s="172" t="s">
        <v>377</v>
      </c>
      <c r="D186" s="173" t="s">
        <v>86</v>
      </c>
      <c r="E186" s="174">
        <v>65.3004</v>
      </c>
      <c r="F186" s="174">
        <v>0</v>
      </c>
      <c r="G186" s="175">
        <f t="shared" si="18"/>
        <v>0</v>
      </c>
      <c r="O186" s="169">
        <v>2</v>
      </c>
      <c r="AA186" s="145">
        <v>1</v>
      </c>
      <c r="AB186" s="145">
        <v>1</v>
      </c>
      <c r="AC186" s="145">
        <v>1</v>
      </c>
      <c r="AZ186" s="145">
        <v>1</v>
      </c>
      <c r="BA186" s="145">
        <f t="shared" si="19"/>
        <v>0</v>
      </c>
      <c r="BB186" s="145">
        <f t="shared" si="20"/>
        <v>0</v>
      </c>
      <c r="BC186" s="145">
        <f t="shared" si="21"/>
        <v>0</v>
      </c>
      <c r="BD186" s="145">
        <f t="shared" si="22"/>
        <v>0</v>
      </c>
      <c r="BE186" s="145">
        <f t="shared" si="23"/>
        <v>0</v>
      </c>
      <c r="CA186" s="176">
        <v>1</v>
      </c>
      <c r="CB186" s="176">
        <v>1</v>
      </c>
      <c r="CZ186" s="145">
        <v>0.0261</v>
      </c>
    </row>
    <row r="187" spans="1:104" ht="22.5">
      <c r="A187" s="170">
        <v>114</v>
      </c>
      <c r="B187" s="171" t="s">
        <v>378</v>
      </c>
      <c r="C187" s="172" t="s">
        <v>379</v>
      </c>
      <c r="D187" s="173" t="s">
        <v>86</v>
      </c>
      <c r="E187" s="174">
        <v>12.452</v>
      </c>
      <c r="F187" s="174">
        <v>0</v>
      </c>
      <c r="G187" s="175">
        <f t="shared" si="18"/>
        <v>0</v>
      </c>
      <c r="O187" s="169">
        <v>2</v>
      </c>
      <c r="AA187" s="145">
        <v>1</v>
      </c>
      <c r="AB187" s="145">
        <v>1</v>
      </c>
      <c r="AC187" s="145">
        <v>1</v>
      </c>
      <c r="AZ187" s="145">
        <v>1</v>
      </c>
      <c r="BA187" s="145">
        <f t="shared" si="19"/>
        <v>0</v>
      </c>
      <c r="BB187" s="145">
        <f t="shared" si="20"/>
        <v>0</v>
      </c>
      <c r="BC187" s="145">
        <f t="shared" si="21"/>
        <v>0</v>
      </c>
      <c r="BD187" s="145">
        <f t="shared" si="22"/>
        <v>0</v>
      </c>
      <c r="BE187" s="145">
        <f t="shared" si="23"/>
        <v>0</v>
      </c>
      <c r="CA187" s="176">
        <v>1</v>
      </c>
      <c r="CB187" s="176">
        <v>1</v>
      </c>
      <c r="CZ187" s="145">
        <v>0.02916</v>
      </c>
    </row>
    <row r="188" spans="1:104" ht="22.5">
      <c r="A188" s="170">
        <v>115</v>
      </c>
      <c r="B188" s="171" t="s">
        <v>380</v>
      </c>
      <c r="C188" s="172" t="s">
        <v>381</v>
      </c>
      <c r="D188" s="173" t="s">
        <v>86</v>
      </c>
      <c r="E188" s="174">
        <v>375.21</v>
      </c>
      <c r="F188" s="174">
        <v>0</v>
      </c>
      <c r="G188" s="175">
        <f t="shared" si="18"/>
        <v>0</v>
      </c>
      <c r="O188" s="169">
        <v>2</v>
      </c>
      <c r="AA188" s="145">
        <v>1</v>
      </c>
      <c r="AB188" s="145">
        <v>1</v>
      </c>
      <c r="AC188" s="145">
        <v>1</v>
      </c>
      <c r="AZ188" s="145">
        <v>1</v>
      </c>
      <c r="BA188" s="145">
        <f t="shared" si="19"/>
        <v>0</v>
      </c>
      <c r="BB188" s="145">
        <f t="shared" si="20"/>
        <v>0</v>
      </c>
      <c r="BC188" s="145">
        <f t="shared" si="21"/>
        <v>0</v>
      </c>
      <c r="BD188" s="145">
        <f t="shared" si="22"/>
        <v>0</v>
      </c>
      <c r="BE188" s="145">
        <f t="shared" si="23"/>
        <v>0</v>
      </c>
      <c r="CA188" s="176">
        <v>1</v>
      </c>
      <c r="CB188" s="176">
        <v>1</v>
      </c>
      <c r="CZ188" s="145">
        <v>0.04451</v>
      </c>
    </row>
    <row r="189" spans="1:104" ht="22.5">
      <c r="A189" s="170">
        <v>116</v>
      </c>
      <c r="B189" s="171" t="s">
        <v>382</v>
      </c>
      <c r="C189" s="172" t="s">
        <v>381</v>
      </c>
      <c r="D189" s="173" t="s">
        <v>86</v>
      </c>
      <c r="E189" s="174">
        <v>53.603</v>
      </c>
      <c r="F189" s="174">
        <v>0</v>
      </c>
      <c r="G189" s="175">
        <f t="shared" si="18"/>
        <v>0</v>
      </c>
      <c r="O189" s="169">
        <v>2</v>
      </c>
      <c r="AA189" s="145">
        <v>1</v>
      </c>
      <c r="AB189" s="145">
        <v>1</v>
      </c>
      <c r="AC189" s="145">
        <v>1</v>
      </c>
      <c r="AZ189" s="145">
        <v>1</v>
      </c>
      <c r="BA189" s="145">
        <f t="shared" si="19"/>
        <v>0</v>
      </c>
      <c r="BB189" s="145">
        <f t="shared" si="20"/>
        <v>0</v>
      </c>
      <c r="BC189" s="145">
        <f t="shared" si="21"/>
        <v>0</v>
      </c>
      <c r="BD189" s="145">
        <f t="shared" si="22"/>
        <v>0</v>
      </c>
      <c r="BE189" s="145">
        <f t="shared" si="23"/>
        <v>0</v>
      </c>
      <c r="CA189" s="176">
        <v>1</v>
      </c>
      <c r="CB189" s="176">
        <v>1</v>
      </c>
      <c r="CZ189" s="145">
        <v>0.04451</v>
      </c>
    </row>
    <row r="190" spans="1:15" ht="12.75">
      <c r="A190" s="177"/>
      <c r="B190" s="178"/>
      <c r="C190" s="243" t="s">
        <v>383</v>
      </c>
      <c r="D190" s="244"/>
      <c r="E190" s="244"/>
      <c r="F190" s="244"/>
      <c r="G190" s="245"/>
      <c r="L190" s="179" t="s">
        <v>383</v>
      </c>
      <c r="O190" s="169">
        <v>3</v>
      </c>
    </row>
    <row r="191" spans="1:104" ht="22.5">
      <c r="A191" s="170">
        <v>117</v>
      </c>
      <c r="B191" s="171" t="s">
        <v>384</v>
      </c>
      <c r="C191" s="172" t="s">
        <v>385</v>
      </c>
      <c r="D191" s="173" t="s">
        <v>86</v>
      </c>
      <c r="E191" s="174">
        <v>49.005</v>
      </c>
      <c r="F191" s="174">
        <v>0</v>
      </c>
      <c r="G191" s="175">
        <f>E191*F191</f>
        <v>0</v>
      </c>
      <c r="O191" s="169">
        <v>2</v>
      </c>
      <c r="AA191" s="145">
        <v>1</v>
      </c>
      <c r="AB191" s="145">
        <v>1</v>
      </c>
      <c r="AC191" s="145">
        <v>1</v>
      </c>
      <c r="AZ191" s="145">
        <v>1</v>
      </c>
      <c r="BA191" s="145">
        <f>IF(AZ191=1,G191,0)</f>
        <v>0</v>
      </c>
      <c r="BB191" s="145">
        <f>IF(AZ191=2,G191,0)</f>
        <v>0</v>
      </c>
      <c r="BC191" s="145">
        <f>IF(AZ191=3,G191,0)</f>
        <v>0</v>
      </c>
      <c r="BD191" s="145">
        <f>IF(AZ191=4,G191,0)</f>
        <v>0</v>
      </c>
      <c r="BE191" s="145">
        <f>IF(AZ191=5,G191,0)</f>
        <v>0</v>
      </c>
      <c r="CA191" s="176">
        <v>1</v>
      </c>
      <c r="CB191" s="176">
        <v>1</v>
      </c>
      <c r="CZ191" s="145">
        <v>0.01994</v>
      </c>
    </row>
    <row r="192" spans="1:104" ht="22.5">
      <c r="A192" s="170">
        <v>118</v>
      </c>
      <c r="B192" s="171" t="s">
        <v>386</v>
      </c>
      <c r="C192" s="172" t="s">
        <v>387</v>
      </c>
      <c r="D192" s="173" t="s">
        <v>86</v>
      </c>
      <c r="E192" s="174">
        <v>327.1945</v>
      </c>
      <c r="F192" s="174">
        <v>0</v>
      </c>
      <c r="G192" s="175">
        <f>E192*F192</f>
        <v>0</v>
      </c>
      <c r="O192" s="169">
        <v>2</v>
      </c>
      <c r="AA192" s="145">
        <v>1</v>
      </c>
      <c r="AB192" s="145">
        <v>1</v>
      </c>
      <c r="AC192" s="145">
        <v>1</v>
      </c>
      <c r="AZ192" s="145">
        <v>1</v>
      </c>
      <c r="BA192" s="145">
        <f>IF(AZ192=1,G192,0)</f>
        <v>0</v>
      </c>
      <c r="BB192" s="145">
        <f>IF(AZ192=2,G192,0)</f>
        <v>0</v>
      </c>
      <c r="BC192" s="145">
        <f>IF(AZ192=3,G192,0)</f>
        <v>0</v>
      </c>
      <c r="BD192" s="145">
        <f>IF(AZ192=4,G192,0)</f>
        <v>0</v>
      </c>
      <c r="BE192" s="145">
        <f>IF(AZ192=5,G192,0)</f>
        <v>0</v>
      </c>
      <c r="CA192" s="176">
        <v>1</v>
      </c>
      <c r="CB192" s="176">
        <v>1</v>
      </c>
      <c r="CZ192" s="145">
        <v>0.04825</v>
      </c>
    </row>
    <row r="193" spans="1:104" ht="22.5">
      <c r="A193" s="170">
        <v>119</v>
      </c>
      <c r="B193" s="171" t="s">
        <v>388</v>
      </c>
      <c r="C193" s="172" t="s">
        <v>389</v>
      </c>
      <c r="D193" s="173" t="s">
        <v>86</v>
      </c>
      <c r="E193" s="174">
        <v>14.5</v>
      </c>
      <c r="F193" s="174">
        <v>0</v>
      </c>
      <c r="G193" s="175">
        <f>E193*F193</f>
        <v>0</v>
      </c>
      <c r="O193" s="169">
        <v>2</v>
      </c>
      <c r="AA193" s="145">
        <v>1</v>
      </c>
      <c r="AB193" s="145">
        <v>1</v>
      </c>
      <c r="AC193" s="145">
        <v>1</v>
      </c>
      <c r="AZ193" s="145">
        <v>1</v>
      </c>
      <c r="BA193" s="145">
        <f>IF(AZ193=1,G193,0)</f>
        <v>0</v>
      </c>
      <c r="BB193" s="145">
        <f>IF(AZ193=2,G193,0)</f>
        <v>0</v>
      </c>
      <c r="BC193" s="145">
        <f>IF(AZ193=3,G193,0)</f>
        <v>0</v>
      </c>
      <c r="BD193" s="145">
        <f>IF(AZ193=4,G193,0)</f>
        <v>0</v>
      </c>
      <c r="BE193" s="145">
        <f>IF(AZ193=5,G193,0)</f>
        <v>0</v>
      </c>
      <c r="CA193" s="176">
        <v>1</v>
      </c>
      <c r="CB193" s="176">
        <v>1</v>
      </c>
      <c r="CZ193" s="145">
        <v>0.00083</v>
      </c>
    </row>
    <row r="194" spans="1:15" ht="12.75">
      <c r="A194" s="177"/>
      <c r="B194" s="178"/>
      <c r="C194" s="243" t="s">
        <v>390</v>
      </c>
      <c r="D194" s="244"/>
      <c r="E194" s="244"/>
      <c r="F194" s="244"/>
      <c r="G194" s="245"/>
      <c r="L194" s="179" t="s">
        <v>390</v>
      </c>
      <c r="O194" s="169">
        <v>3</v>
      </c>
    </row>
    <row r="195" spans="1:104" ht="12.75">
      <c r="A195" s="170">
        <v>120</v>
      </c>
      <c r="B195" s="171" t="s">
        <v>391</v>
      </c>
      <c r="C195" s="172" t="s">
        <v>392</v>
      </c>
      <c r="D195" s="173" t="s">
        <v>86</v>
      </c>
      <c r="E195" s="174">
        <v>327.1945</v>
      </c>
      <c r="F195" s="174">
        <v>0</v>
      </c>
      <c r="G195" s="175">
        <f>E195*F195</f>
        <v>0</v>
      </c>
      <c r="O195" s="169">
        <v>2</v>
      </c>
      <c r="AA195" s="145">
        <v>1</v>
      </c>
      <c r="AB195" s="145">
        <v>1</v>
      </c>
      <c r="AC195" s="145">
        <v>1</v>
      </c>
      <c r="AZ195" s="145">
        <v>1</v>
      </c>
      <c r="BA195" s="145">
        <f>IF(AZ195=1,G195,0)</f>
        <v>0</v>
      </c>
      <c r="BB195" s="145">
        <f>IF(AZ195=2,G195,0)</f>
        <v>0</v>
      </c>
      <c r="BC195" s="145">
        <f>IF(AZ195=3,G195,0)</f>
        <v>0</v>
      </c>
      <c r="BD195" s="145">
        <f>IF(AZ195=4,G195,0)</f>
        <v>0</v>
      </c>
      <c r="BE195" s="145">
        <f>IF(AZ195=5,G195,0)</f>
        <v>0</v>
      </c>
      <c r="CA195" s="176">
        <v>1</v>
      </c>
      <c r="CB195" s="176">
        <v>1</v>
      </c>
      <c r="CZ195" s="145">
        <v>2E-05</v>
      </c>
    </row>
    <row r="196" spans="1:104" ht="12.75">
      <c r="A196" s="170">
        <v>121</v>
      </c>
      <c r="B196" s="171" t="s">
        <v>393</v>
      </c>
      <c r="C196" s="172" t="s">
        <v>394</v>
      </c>
      <c r="D196" s="173" t="s">
        <v>86</v>
      </c>
      <c r="E196" s="174">
        <v>435.6</v>
      </c>
      <c r="F196" s="174">
        <v>0</v>
      </c>
      <c r="G196" s="175">
        <f>E196*F196</f>
        <v>0</v>
      </c>
      <c r="O196" s="169">
        <v>2</v>
      </c>
      <c r="AA196" s="145">
        <v>1</v>
      </c>
      <c r="AB196" s="145">
        <v>1</v>
      </c>
      <c r="AC196" s="145">
        <v>1</v>
      </c>
      <c r="AZ196" s="145">
        <v>1</v>
      </c>
      <c r="BA196" s="145">
        <f>IF(AZ196=1,G196,0)</f>
        <v>0</v>
      </c>
      <c r="BB196" s="145">
        <f>IF(AZ196=2,G196,0)</f>
        <v>0</v>
      </c>
      <c r="BC196" s="145">
        <f>IF(AZ196=3,G196,0)</f>
        <v>0</v>
      </c>
      <c r="BD196" s="145">
        <f>IF(AZ196=4,G196,0)</f>
        <v>0</v>
      </c>
      <c r="BE196" s="145">
        <f>IF(AZ196=5,G196,0)</f>
        <v>0</v>
      </c>
      <c r="CA196" s="176">
        <v>1</v>
      </c>
      <c r="CB196" s="176">
        <v>1</v>
      </c>
      <c r="CZ196" s="145">
        <v>0.00197</v>
      </c>
    </row>
    <row r="197" spans="1:104" ht="12.75">
      <c r="A197" s="170">
        <v>122</v>
      </c>
      <c r="B197" s="171" t="s">
        <v>395</v>
      </c>
      <c r="C197" s="172" t="s">
        <v>396</v>
      </c>
      <c r="D197" s="173" t="s">
        <v>86</v>
      </c>
      <c r="E197" s="174">
        <v>236.6175</v>
      </c>
      <c r="F197" s="174">
        <v>0</v>
      </c>
      <c r="G197" s="175">
        <f>E197*F197</f>
        <v>0</v>
      </c>
      <c r="O197" s="169">
        <v>2</v>
      </c>
      <c r="AA197" s="145">
        <v>12</v>
      </c>
      <c r="AB197" s="145">
        <v>0</v>
      </c>
      <c r="AC197" s="145">
        <v>353</v>
      </c>
      <c r="AZ197" s="145">
        <v>1</v>
      </c>
      <c r="BA197" s="145">
        <f>IF(AZ197=1,G197,0)</f>
        <v>0</v>
      </c>
      <c r="BB197" s="145">
        <f>IF(AZ197=2,G197,0)</f>
        <v>0</v>
      </c>
      <c r="BC197" s="145">
        <f>IF(AZ197=3,G197,0)</f>
        <v>0</v>
      </c>
      <c r="BD197" s="145">
        <f>IF(AZ197=4,G197,0)</f>
        <v>0</v>
      </c>
      <c r="BE197" s="145">
        <f>IF(AZ197=5,G197,0)</f>
        <v>0</v>
      </c>
      <c r="CA197" s="176">
        <v>12</v>
      </c>
      <c r="CB197" s="176">
        <v>0</v>
      </c>
      <c r="CZ197" s="145">
        <v>0</v>
      </c>
    </row>
    <row r="198" spans="1:15" ht="12.75">
      <c r="A198" s="177"/>
      <c r="B198" s="178"/>
      <c r="C198" s="243" t="s">
        <v>397</v>
      </c>
      <c r="D198" s="244"/>
      <c r="E198" s="244"/>
      <c r="F198" s="244"/>
      <c r="G198" s="245"/>
      <c r="L198" s="179" t="s">
        <v>397</v>
      </c>
      <c r="O198" s="169">
        <v>3</v>
      </c>
    </row>
    <row r="199" spans="1:57" ht="12.75">
      <c r="A199" s="180"/>
      <c r="B199" s="181" t="s">
        <v>75</v>
      </c>
      <c r="C199" s="182" t="str">
        <f>CONCATENATE(B179," ",C179)</f>
        <v>62 Úpravy povrchů vnější</v>
      </c>
      <c r="D199" s="183"/>
      <c r="E199" s="184"/>
      <c r="F199" s="185"/>
      <c r="G199" s="186">
        <f>SUM(G179:G198)</f>
        <v>0</v>
      </c>
      <c r="O199" s="169">
        <v>4</v>
      </c>
      <c r="BA199" s="187">
        <f>SUM(BA179:BA198)</f>
        <v>0</v>
      </c>
      <c r="BB199" s="187">
        <f>SUM(BB179:BB198)</f>
        <v>0</v>
      </c>
      <c r="BC199" s="187">
        <f>SUM(BC179:BC198)</f>
        <v>0</v>
      </c>
      <c r="BD199" s="187">
        <f>SUM(BD179:BD198)</f>
        <v>0</v>
      </c>
      <c r="BE199" s="187">
        <f>SUM(BE179:BE198)</f>
        <v>0</v>
      </c>
    </row>
    <row r="200" spans="1:15" ht="12.75">
      <c r="A200" s="162" t="s">
        <v>72</v>
      </c>
      <c r="B200" s="163" t="s">
        <v>398</v>
      </c>
      <c r="C200" s="164" t="s">
        <v>399</v>
      </c>
      <c r="D200" s="165"/>
      <c r="E200" s="166"/>
      <c r="F200" s="166"/>
      <c r="G200" s="167"/>
      <c r="H200" s="168"/>
      <c r="I200" s="168"/>
      <c r="O200" s="169">
        <v>1</v>
      </c>
    </row>
    <row r="201" spans="1:104" ht="12.75">
      <c r="A201" s="170">
        <v>123</v>
      </c>
      <c r="B201" s="171" t="s">
        <v>400</v>
      </c>
      <c r="C201" s="172" t="s">
        <v>401</v>
      </c>
      <c r="D201" s="173" t="s">
        <v>93</v>
      </c>
      <c r="E201" s="174">
        <v>26.238</v>
      </c>
      <c r="F201" s="174">
        <v>0</v>
      </c>
      <c r="G201" s="175">
        <f>E201*F201</f>
        <v>0</v>
      </c>
      <c r="O201" s="169">
        <v>2</v>
      </c>
      <c r="AA201" s="145">
        <v>1</v>
      </c>
      <c r="AB201" s="145">
        <v>1</v>
      </c>
      <c r="AC201" s="145">
        <v>1</v>
      </c>
      <c r="AZ201" s="145">
        <v>1</v>
      </c>
      <c r="BA201" s="145">
        <f>IF(AZ201=1,G201,0)</f>
        <v>0</v>
      </c>
      <c r="BB201" s="145">
        <f>IF(AZ201=2,G201,0)</f>
        <v>0</v>
      </c>
      <c r="BC201" s="145">
        <f>IF(AZ201=3,G201,0)</f>
        <v>0</v>
      </c>
      <c r="BD201" s="145">
        <f>IF(AZ201=4,G201,0)</f>
        <v>0</v>
      </c>
      <c r="BE201" s="145">
        <f>IF(AZ201=5,G201,0)</f>
        <v>0</v>
      </c>
      <c r="CA201" s="176">
        <v>1</v>
      </c>
      <c r="CB201" s="176">
        <v>1</v>
      </c>
      <c r="CZ201" s="145">
        <v>2.525</v>
      </c>
    </row>
    <row r="202" spans="1:15" ht="12.75">
      <c r="A202" s="177"/>
      <c r="B202" s="178"/>
      <c r="C202" s="243" t="s">
        <v>402</v>
      </c>
      <c r="D202" s="244"/>
      <c r="E202" s="244"/>
      <c r="F202" s="244"/>
      <c r="G202" s="245"/>
      <c r="L202" s="179" t="s">
        <v>402</v>
      </c>
      <c r="O202" s="169">
        <v>3</v>
      </c>
    </row>
    <row r="203" spans="1:104" ht="12.75">
      <c r="A203" s="170">
        <v>124</v>
      </c>
      <c r="B203" s="171" t="s">
        <v>403</v>
      </c>
      <c r="C203" s="172" t="s">
        <v>404</v>
      </c>
      <c r="D203" s="173" t="s">
        <v>93</v>
      </c>
      <c r="E203" s="174">
        <v>54.506</v>
      </c>
      <c r="F203" s="174">
        <v>0</v>
      </c>
      <c r="G203" s="175">
        <f>E203*F203</f>
        <v>0</v>
      </c>
      <c r="O203" s="169">
        <v>2</v>
      </c>
      <c r="AA203" s="145">
        <v>1</v>
      </c>
      <c r="AB203" s="145">
        <v>1</v>
      </c>
      <c r="AC203" s="145">
        <v>1</v>
      </c>
      <c r="AZ203" s="145">
        <v>1</v>
      </c>
      <c r="BA203" s="145">
        <f>IF(AZ203=1,G203,0)</f>
        <v>0</v>
      </c>
      <c r="BB203" s="145">
        <f>IF(AZ203=2,G203,0)</f>
        <v>0</v>
      </c>
      <c r="BC203" s="145">
        <f>IF(AZ203=3,G203,0)</f>
        <v>0</v>
      </c>
      <c r="BD203" s="145">
        <f>IF(AZ203=4,G203,0)</f>
        <v>0</v>
      </c>
      <c r="BE203" s="145">
        <f>IF(AZ203=5,G203,0)</f>
        <v>0</v>
      </c>
      <c r="CA203" s="176">
        <v>1</v>
      </c>
      <c r="CB203" s="176">
        <v>1</v>
      </c>
      <c r="CZ203" s="145">
        <v>2.525</v>
      </c>
    </row>
    <row r="204" spans="1:15" ht="12.75">
      <c r="A204" s="177"/>
      <c r="B204" s="178"/>
      <c r="C204" s="243" t="s">
        <v>405</v>
      </c>
      <c r="D204" s="244"/>
      <c r="E204" s="244"/>
      <c r="F204" s="244"/>
      <c r="G204" s="245"/>
      <c r="L204" s="179" t="s">
        <v>405</v>
      </c>
      <c r="O204" s="169">
        <v>3</v>
      </c>
    </row>
    <row r="205" spans="1:104" ht="12.75">
      <c r="A205" s="170">
        <v>125</v>
      </c>
      <c r="B205" s="171" t="s">
        <v>406</v>
      </c>
      <c r="C205" s="172" t="s">
        <v>407</v>
      </c>
      <c r="D205" s="173" t="s">
        <v>93</v>
      </c>
      <c r="E205" s="174">
        <v>18.0522</v>
      </c>
      <c r="F205" s="174">
        <v>0</v>
      </c>
      <c r="G205" s="175">
        <f>E205*F205</f>
        <v>0</v>
      </c>
      <c r="O205" s="169">
        <v>2</v>
      </c>
      <c r="AA205" s="145">
        <v>1</v>
      </c>
      <c r="AB205" s="145">
        <v>1</v>
      </c>
      <c r="AC205" s="145">
        <v>1</v>
      </c>
      <c r="AZ205" s="145">
        <v>1</v>
      </c>
      <c r="BA205" s="145">
        <f>IF(AZ205=1,G205,0)</f>
        <v>0</v>
      </c>
      <c r="BB205" s="145">
        <f>IF(AZ205=2,G205,0)</f>
        <v>0</v>
      </c>
      <c r="BC205" s="145">
        <f>IF(AZ205=3,G205,0)</f>
        <v>0</v>
      </c>
      <c r="BD205" s="145">
        <f>IF(AZ205=4,G205,0)</f>
        <v>0</v>
      </c>
      <c r="BE205" s="145">
        <f>IF(AZ205=5,G205,0)</f>
        <v>0</v>
      </c>
      <c r="CA205" s="176">
        <v>1</v>
      </c>
      <c r="CB205" s="176">
        <v>1</v>
      </c>
      <c r="CZ205" s="145">
        <v>2.525</v>
      </c>
    </row>
    <row r="206" spans="1:15" ht="12.75">
      <c r="A206" s="177"/>
      <c r="B206" s="178"/>
      <c r="C206" s="243" t="s">
        <v>408</v>
      </c>
      <c r="D206" s="244"/>
      <c r="E206" s="244"/>
      <c r="F206" s="244"/>
      <c r="G206" s="245"/>
      <c r="L206" s="179" t="s">
        <v>408</v>
      </c>
      <c r="O206" s="169">
        <v>3</v>
      </c>
    </row>
    <row r="207" spans="1:104" ht="12.75">
      <c r="A207" s="170">
        <v>126</v>
      </c>
      <c r="B207" s="171" t="s">
        <v>409</v>
      </c>
      <c r="C207" s="172" t="s">
        <v>410</v>
      </c>
      <c r="D207" s="173" t="s">
        <v>93</v>
      </c>
      <c r="E207" s="174">
        <v>18.0522</v>
      </c>
      <c r="F207" s="174">
        <v>0</v>
      </c>
      <c r="G207" s="175">
        <f>E207*F207</f>
        <v>0</v>
      </c>
      <c r="O207" s="169">
        <v>2</v>
      </c>
      <c r="AA207" s="145">
        <v>1</v>
      </c>
      <c r="AB207" s="145">
        <v>1</v>
      </c>
      <c r="AC207" s="145">
        <v>1</v>
      </c>
      <c r="AZ207" s="145">
        <v>1</v>
      </c>
      <c r="BA207" s="145">
        <f>IF(AZ207=1,G207,0)</f>
        <v>0</v>
      </c>
      <c r="BB207" s="145">
        <f>IF(AZ207=2,G207,0)</f>
        <v>0</v>
      </c>
      <c r="BC207" s="145">
        <f>IF(AZ207=3,G207,0)</f>
        <v>0</v>
      </c>
      <c r="BD207" s="145">
        <f>IF(AZ207=4,G207,0)</f>
        <v>0</v>
      </c>
      <c r="BE207" s="145">
        <f>IF(AZ207=5,G207,0)</f>
        <v>0</v>
      </c>
      <c r="CA207" s="176">
        <v>1</v>
      </c>
      <c r="CB207" s="176">
        <v>1</v>
      </c>
      <c r="CZ207" s="145">
        <v>0</v>
      </c>
    </row>
    <row r="208" spans="1:104" ht="12.75">
      <c r="A208" s="170">
        <v>127</v>
      </c>
      <c r="B208" s="171" t="s">
        <v>411</v>
      </c>
      <c r="C208" s="172" t="s">
        <v>412</v>
      </c>
      <c r="D208" s="173" t="s">
        <v>93</v>
      </c>
      <c r="E208" s="174">
        <v>36.1044</v>
      </c>
      <c r="F208" s="174">
        <v>0</v>
      </c>
      <c r="G208" s="175">
        <f>E208*F208</f>
        <v>0</v>
      </c>
      <c r="O208" s="169">
        <v>2</v>
      </c>
      <c r="AA208" s="145">
        <v>1</v>
      </c>
      <c r="AB208" s="145">
        <v>1</v>
      </c>
      <c r="AC208" s="145">
        <v>1</v>
      </c>
      <c r="AZ208" s="145">
        <v>1</v>
      </c>
      <c r="BA208" s="145">
        <f>IF(AZ208=1,G208,0)</f>
        <v>0</v>
      </c>
      <c r="BB208" s="145">
        <f>IF(AZ208=2,G208,0)</f>
        <v>0</v>
      </c>
      <c r="BC208" s="145">
        <f>IF(AZ208=3,G208,0)</f>
        <v>0</v>
      </c>
      <c r="BD208" s="145">
        <f>IF(AZ208=4,G208,0)</f>
        <v>0</v>
      </c>
      <c r="BE208" s="145">
        <f>IF(AZ208=5,G208,0)</f>
        <v>0</v>
      </c>
      <c r="CA208" s="176">
        <v>1</v>
      </c>
      <c r="CB208" s="176">
        <v>1</v>
      </c>
      <c r="CZ208" s="145">
        <v>0</v>
      </c>
    </row>
    <row r="209" spans="1:104" ht="22.5">
      <c r="A209" s="170">
        <v>128</v>
      </c>
      <c r="B209" s="171" t="s">
        <v>413</v>
      </c>
      <c r="C209" s="172" t="s">
        <v>414</v>
      </c>
      <c r="D209" s="173" t="s">
        <v>131</v>
      </c>
      <c r="E209" s="174">
        <v>0.9865</v>
      </c>
      <c r="F209" s="174">
        <v>0</v>
      </c>
      <c r="G209" s="175">
        <f>E209*F209</f>
        <v>0</v>
      </c>
      <c r="O209" s="169">
        <v>2</v>
      </c>
      <c r="AA209" s="145">
        <v>1</v>
      </c>
      <c r="AB209" s="145">
        <v>1</v>
      </c>
      <c r="AC209" s="145">
        <v>1</v>
      </c>
      <c r="AZ209" s="145">
        <v>1</v>
      </c>
      <c r="BA209" s="145">
        <f>IF(AZ209=1,G209,0)</f>
        <v>0</v>
      </c>
      <c r="BB209" s="145">
        <f>IF(AZ209=2,G209,0)</f>
        <v>0</v>
      </c>
      <c r="BC209" s="145">
        <f>IF(AZ209=3,G209,0)</f>
        <v>0</v>
      </c>
      <c r="BD209" s="145">
        <f>IF(AZ209=4,G209,0)</f>
        <v>0</v>
      </c>
      <c r="BE209" s="145">
        <f>IF(AZ209=5,G209,0)</f>
        <v>0</v>
      </c>
      <c r="CA209" s="176">
        <v>1</v>
      </c>
      <c r="CB209" s="176">
        <v>1</v>
      </c>
      <c r="CZ209" s="145">
        <v>1.06625</v>
      </c>
    </row>
    <row r="210" spans="1:104" ht="22.5">
      <c r="A210" s="170">
        <v>129</v>
      </c>
      <c r="B210" s="171" t="s">
        <v>415</v>
      </c>
      <c r="C210" s="172" t="s">
        <v>416</v>
      </c>
      <c r="D210" s="173" t="s">
        <v>86</v>
      </c>
      <c r="E210" s="174">
        <v>645.7</v>
      </c>
      <c r="F210" s="174">
        <v>0</v>
      </c>
      <c r="G210" s="175">
        <f>E210*F210</f>
        <v>0</v>
      </c>
      <c r="O210" s="169">
        <v>2</v>
      </c>
      <c r="AA210" s="145">
        <v>1</v>
      </c>
      <c r="AB210" s="145">
        <v>1</v>
      </c>
      <c r="AC210" s="145">
        <v>1</v>
      </c>
      <c r="AZ210" s="145">
        <v>1</v>
      </c>
      <c r="BA210" s="145">
        <f>IF(AZ210=1,G210,0)</f>
        <v>0</v>
      </c>
      <c r="BB210" s="145">
        <f>IF(AZ210=2,G210,0)</f>
        <v>0</v>
      </c>
      <c r="BC210" s="145">
        <f>IF(AZ210=3,G210,0)</f>
        <v>0</v>
      </c>
      <c r="BD210" s="145">
        <f>IF(AZ210=4,G210,0)</f>
        <v>0</v>
      </c>
      <c r="BE210" s="145">
        <f>IF(AZ210=5,G210,0)</f>
        <v>0</v>
      </c>
      <c r="CA210" s="176">
        <v>1</v>
      </c>
      <c r="CB210" s="176">
        <v>1</v>
      </c>
      <c r="CZ210" s="145">
        <v>0.1292</v>
      </c>
    </row>
    <row r="211" spans="1:15" ht="12.75">
      <c r="A211" s="177"/>
      <c r="B211" s="178"/>
      <c r="C211" s="243" t="s">
        <v>417</v>
      </c>
      <c r="D211" s="244"/>
      <c r="E211" s="244"/>
      <c r="F211" s="244"/>
      <c r="G211" s="245"/>
      <c r="L211" s="179" t="s">
        <v>417</v>
      </c>
      <c r="O211" s="169">
        <v>3</v>
      </c>
    </row>
    <row r="212" spans="1:104" ht="22.5">
      <c r="A212" s="170">
        <v>130</v>
      </c>
      <c r="B212" s="171" t="s">
        <v>418</v>
      </c>
      <c r="C212" s="172" t="s">
        <v>419</v>
      </c>
      <c r="D212" s="173" t="s">
        <v>86</v>
      </c>
      <c r="E212" s="174">
        <v>5.5</v>
      </c>
      <c r="F212" s="174">
        <v>0</v>
      </c>
      <c r="G212" s="175">
        <f>E212*F212</f>
        <v>0</v>
      </c>
      <c r="O212" s="169">
        <v>2</v>
      </c>
      <c r="AA212" s="145">
        <v>1</v>
      </c>
      <c r="AB212" s="145">
        <v>1</v>
      </c>
      <c r="AC212" s="145">
        <v>1</v>
      </c>
      <c r="AZ212" s="145">
        <v>1</v>
      </c>
      <c r="BA212" s="145">
        <f>IF(AZ212=1,G212,0)</f>
        <v>0</v>
      </c>
      <c r="BB212" s="145">
        <f>IF(AZ212=2,G212,0)</f>
        <v>0</v>
      </c>
      <c r="BC212" s="145">
        <f>IF(AZ212=3,G212,0)</f>
        <v>0</v>
      </c>
      <c r="BD212" s="145">
        <f>IF(AZ212=4,G212,0)</f>
        <v>0</v>
      </c>
      <c r="BE212" s="145">
        <f>IF(AZ212=5,G212,0)</f>
        <v>0</v>
      </c>
      <c r="CA212" s="176">
        <v>1</v>
      </c>
      <c r="CB212" s="176">
        <v>1</v>
      </c>
      <c r="CZ212" s="145">
        <v>0.16</v>
      </c>
    </row>
    <row r="213" spans="1:104" ht="22.5">
      <c r="A213" s="170">
        <v>131</v>
      </c>
      <c r="B213" s="171" t="s">
        <v>420</v>
      </c>
      <c r="C213" s="172" t="s">
        <v>421</v>
      </c>
      <c r="D213" s="173" t="s">
        <v>86</v>
      </c>
      <c r="E213" s="174">
        <v>5.5</v>
      </c>
      <c r="F213" s="174">
        <v>0</v>
      </c>
      <c r="G213" s="175">
        <f>E213*F213</f>
        <v>0</v>
      </c>
      <c r="O213" s="169">
        <v>2</v>
      </c>
      <c r="AA213" s="145">
        <v>1</v>
      </c>
      <c r="AB213" s="145">
        <v>1</v>
      </c>
      <c r="AC213" s="145">
        <v>1</v>
      </c>
      <c r="AZ213" s="145">
        <v>1</v>
      </c>
      <c r="BA213" s="145">
        <f>IF(AZ213=1,G213,0)</f>
        <v>0</v>
      </c>
      <c r="BB213" s="145">
        <f>IF(AZ213=2,G213,0)</f>
        <v>0</v>
      </c>
      <c r="BC213" s="145">
        <f>IF(AZ213=3,G213,0)</f>
        <v>0</v>
      </c>
      <c r="BD213" s="145">
        <f>IF(AZ213=4,G213,0)</f>
        <v>0</v>
      </c>
      <c r="BE213" s="145">
        <f>IF(AZ213=5,G213,0)</f>
        <v>0</v>
      </c>
      <c r="CA213" s="176">
        <v>1</v>
      </c>
      <c r="CB213" s="176">
        <v>1</v>
      </c>
      <c r="CZ213" s="145">
        <v>0</v>
      </c>
    </row>
    <row r="214" spans="1:57" ht="12.75">
      <c r="A214" s="180"/>
      <c r="B214" s="181" t="s">
        <v>75</v>
      </c>
      <c r="C214" s="182" t="str">
        <f>CONCATENATE(B200," ",C200)</f>
        <v>63 Podlahy a podlahové konstrukce</v>
      </c>
      <c r="D214" s="183"/>
      <c r="E214" s="184"/>
      <c r="F214" s="185"/>
      <c r="G214" s="186">
        <f>SUM(G200:G213)</f>
        <v>0</v>
      </c>
      <c r="O214" s="169">
        <v>4</v>
      </c>
      <c r="BA214" s="187">
        <f>SUM(BA200:BA213)</f>
        <v>0</v>
      </c>
      <c r="BB214" s="187">
        <f>SUM(BB200:BB213)</f>
        <v>0</v>
      </c>
      <c r="BC214" s="187">
        <f>SUM(BC200:BC213)</f>
        <v>0</v>
      </c>
      <c r="BD214" s="187">
        <f>SUM(BD200:BD213)</f>
        <v>0</v>
      </c>
      <c r="BE214" s="187">
        <f>SUM(BE200:BE213)</f>
        <v>0</v>
      </c>
    </row>
    <row r="215" spans="1:15" ht="12.75">
      <c r="A215" s="162" t="s">
        <v>72</v>
      </c>
      <c r="B215" s="163" t="s">
        <v>422</v>
      </c>
      <c r="C215" s="164" t="s">
        <v>423</v>
      </c>
      <c r="D215" s="165"/>
      <c r="E215" s="166"/>
      <c r="F215" s="166"/>
      <c r="G215" s="167"/>
      <c r="H215" s="168"/>
      <c r="I215" s="168"/>
      <c r="O215" s="169">
        <v>1</v>
      </c>
    </row>
    <row r="216" spans="1:104" ht="12.75">
      <c r="A216" s="170">
        <v>132</v>
      </c>
      <c r="B216" s="171" t="s">
        <v>424</v>
      </c>
      <c r="C216" s="172" t="s">
        <v>425</v>
      </c>
      <c r="D216" s="173" t="s">
        <v>189</v>
      </c>
      <c r="E216" s="174">
        <v>20</v>
      </c>
      <c r="F216" s="174">
        <v>0</v>
      </c>
      <c r="G216" s="175">
        <f aca="true" t="shared" si="24" ref="G216:G224">E216*F216</f>
        <v>0</v>
      </c>
      <c r="O216" s="169">
        <v>2</v>
      </c>
      <c r="AA216" s="145">
        <v>1</v>
      </c>
      <c r="AB216" s="145">
        <v>1</v>
      </c>
      <c r="AC216" s="145">
        <v>1</v>
      </c>
      <c r="AZ216" s="145">
        <v>1</v>
      </c>
      <c r="BA216" s="145">
        <f aca="true" t="shared" si="25" ref="BA216:BA224">IF(AZ216=1,G216,0)</f>
        <v>0</v>
      </c>
      <c r="BB216" s="145">
        <f aca="true" t="shared" si="26" ref="BB216:BB224">IF(AZ216=2,G216,0)</f>
        <v>0</v>
      </c>
      <c r="BC216" s="145">
        <f aca="true" t="shared" si="27" ref="BC216:BC224">IF(AZ216=3,G216,0)</f>
        <v>0</v>
      </c>
      <c r="BD216" s="145">
        <f aca="true" t="shared" si="28" ref="BD216:BD224">IF(AZ216=4,G216,0)</f>
        <v>0</v>
      </c>
      <c r="BE216" s="145">
        <f aca="true" t="shared" si="29" ref="BE216:BE224">IF(AZ216=5,G216,0)</f>
        <v>0</v>
      </c>
      <c r="CA216" s="176">
        <v>1</v>
      </c>
      <c r="CB216" s="176">
        <v>1</v>
      </c>
      <c r="CZ216" s="145">
        <v>0.00238</v>
      </c>
    </row>
    <row r="217" spans="1:104" ht="12.75">
      <c r="A217" s="170">
        <v>133</v>
      </c>
      <c r="B217" s="171" t="s">
        <v>426</v>
      </c>
      <c r="C217" s="172" t="s">
        <v>427</v>
      </c>
      <c r="D217" s="173" t="s">
        <v>189</v>
      </c>
      <c r="E217" s="174">
        <v>5</v>
      </c>
      <c r="F217" s="174">
        <v>0</v>
      </c>
      <c r="G217" s="175">
        <f t="shared" si="24"/>
        <v>0</v>
      </c>
      <c r="O217" s="169">
        <v>2</v>
      </c>
      <c r="AA217" s="145">
        <v>1</v>
      </c>
      <c r="AB217" s="145">
        <v>1</v>
      </c>
      <c r="AC217" s="145">
        <v>1</v>
      </c>
      <c r="AZ217" s="145">
        <v>1</v>
      </c>
      <c r="BA217" s="145">
        <f t="shared" si="25"/>
        <v>0</v>
      </c>
      <c r="BB217" s="145">
        <f t="shared" si="26"/>
        <v>0</v>
      </c>
      <c r="BC217" s="145">
        <f t="shared" si="27"/>
        <v>0</v>
      </c>
      <c r="BD217" s="145">
        <f t="shared" si="28"/>
        <v>0</v>
      </c>
      <c r="BE217" s="145">
        <f t="shared" si="29"/>
        <v>0</v>
      </c>
      <c r="CA217" s="176">
        <v>1</v>
      </c>
      <c r="CB217" s="176">
        <v>1</v>
      </c>
      <c r="CZ217" s="145">
        <v>0.00292</v>
      </c>
    </row>
    <row r="218" spans="1:104" ht="12.75">
      <c r="A218" s="170">
        <v>134</v>
      </c>
      <c r="B218" s="171" t="s">
        <v>428</v>
      </c>
      <c r="C218" s="172" t="s">
        <v>429</v>
      </c>
      <c r="D218" s="173" t="s">
        <v>189</v>
      </c>
      <c r="E218" s="174">
        <v>1</v>
      </c>
      <c r="F218" s="174">
        <v>0</v>
      </c>
      <c r="G218" s="175">
        <f t="shared" si="24"/>
        <v>0</v>
      </c>
      <c r="O218" s="169">
        <v>2</v>
      </c>
      <c r="AA218" s="145">
        <v>1</v>
      </c>
      <c r="AB218" s="145">
        <v>0</v>
      </c>
      <c r="AC218" s="145">
        <v>0</v>
      </c>
      <c r="AZ218" s="145">
        <v>1</v>
      </c>
      <c r="BA218" s="145">
        <f t="shared" si="25"/>
        <v>0</v>
      </c>
      <c r="BB218" s="145">
        <f t="shared" si="26"/>
        <v>0</v>
      </c>
      <c r="BC218" s="145">
        <f t="shared" si="27"/>
        <v>0</v>
      </c>
      <c r="BD218" s="145">
        <f t="shared" si="28"/>
        <v>0</v>
      </c>
      <c r="BE218" s="145">
        <f t="shared" si="29"/>
        <v>0</v>
      </c>
      <c r="CA218" s="176">
        <v>1</v>
      </c>
      <c r="CB218" s="176">
        <v>0</v>
      </c>
      <c r="CZ218" s="145">
        <v>0.00292</v>
      </c>
    </row>
    <row r="219" spans="1:104" ht="12.75">
      <c r="A219" s="170">
        <v>135</v>
      </c>
      <c r="B219" s="171" t="s">
        <v>430</v>
      </c>
      <c r="C219" s="172" t="s">
        <v>431</v>
      </c>
      <c r="D219" s="173" t="s">
        <v>189</v>
      </c>
      <c r="E219" s="174">
        <v>5</v>
      </c>
      <c r="F219" s="174">
        <v>0</v>
      </c>
      <c r="G219" s="175">
        <f t="shared" si="24"/>
        <v>0</v>
      </c>
      <c r="O219" s="169">
        <v>2</v>
      </c>
      <c r="AA219" s="145">
        <v>1</v>
      </c>
      <c r="AB219" s="145">
        <v>1</v>
      </c>
      <c r="AC219" s="145">
        <v>1</v>
      </c>
      <c r="AZ219" s="145">
        <v>1</v>
      </c>
      <c r="BA219" s="145">
        <f t="shared" si="25"/>
        <v>0</v>
      </c>
      <c r="BB219" s="145">
        <f t="shared" si="26"/>
        <v>0</v>
      </c>
      <c r="BC219" s="145">
        <f t="shared" si="27"/>
        <v>0</v>
      </c>
      <c r="BD219" s="145">
        <f t="shared" si="28"/>
        <v>0</v>
      </c>
      <c r="BE219" s="145">
        <f t="shared" si="29"/>
        <v>0</v>
      </c>
      <c r="CA219" s="176">
        <v>1</v>
      </c>
      <c r="CB219" s="176">
        <v>1</v>
      </c>
      <c r="CZ219" s="145">
        <v>0.05401</v>
      </c>
    </row>
    <row r="220" spans="1:104" ht="12.75">
      <c r="A220" s="170">
        <v>136</v>
      </c>
      <c r="B220" s="171" t="s">
        <v>432</v>
      </c>
      <c r="C220" s="172" t="s">
        <v>433</v>
      </c>
      <c r="D220" s="173" t="s">
        <v>189</v>
      </c>
      <c r="E220" s="174">
        <v>11</v>
      </c>
      <c r="F220" s="174">
        <v>0</v>
      </c>
      <c r="G220" s="175">
        <f t="shared" si="24"/>
        <v>0</v>
      </c>
      <c r="O220" s="169">
        <v>2</v>
      </c>
      <c r="AA220" s="145">
        <v>3</v>
      </c>
      <c r="AB220" s="145">
        <v>0</v>
      </c>
      <c r="AC220" s="145">
        <v>553310021</v>
      </c>
      <c r="AZ220" s="145">
        <v>1</v>
      </c>
      <c r="BA220" s="145">
        <f t="shared" si="25"/>
        <v>0</v>
      </c>
      <c r="BB220" s="145">
        <f t="shared" si="26"/>
        <v>0</v>
      </c>
      <c r="BC220" s="145">
        <f t="shared" si="27"/>
        <v>0</v>
      </c>
      <c r="BD220" s="145">
        <f t="shared" si="28"/>
        <v>0</v>
      </c>
      <c r="BE220" s="145">
        <f t="shared" si="29"/>
        <v>0</v>
      </c>
      <c r="CA220" s="176">
        <v>3</v>
      </c>
      <c r="CB220" s="176">
        <v>0</v>
      </c>
      <c r="CZ220" s="145">
        <v>0.0173</v>
      </c>
    </row>
    <row r="221" spans="1:104" ht="12.75">
      <c r="A221" s="170">
        <v>137</v>
      </c>
      <c r="B221" s="171" t="s">
        <v>434</v>
      </c>
      <c r="C221" s="172" t="s">
        <v>435</v>
      </c>
      <c r="D221" s="173" t="s">
        <v>189</v>
      </c>
      <c r="E221" s="174">
        <v>9</v>
      </c>
      <c r="F221" s="174">
        <v>0</v>
      </c>
      <c r="G221" s="175">
        <f t="shared" si="24"/>
        <v>0</v>
      </c>
      <c r="O221" s="169">
        <v>2</v>
      </c>
      <c r="AA221" s="145">
        <v>3</v>
      </c>
      <c r="AB221" s="145">
        <v>0</v>
      </c>
      <c r="AC221" s="145">
        <v>553310022</v>
      </c>
      <c r="AZ221" s="145">
        <v>1</v>
      </c>
      <c r="BA221" s="145">
        <f t="shared" si="25"/>
        <v>0</v>
      </c>
      <c r="BB221" s="145">
        <f t="shared" si="26"/>
        <v>0</v>
      </c>
      <c r="BC221" s="145">
        <f t="shared" si="27"/>
        <v>0</v>
      </c>
      <c r="BD221" s="145">
        <f t="shared" si="28"/>
        <v>0</v>
      </c>
      <c r="BE221" s="145">
        <f t="shared" si="29"/>
        <v>0</v>
      </c>
      <c r="CA221" s="176">
        <v>3</v>
      </c>
      <c r="CB221" s="176">
        <v>0</v>
      </c>
      <c r="CZ221" s="145">
        <v>0.0174</v>
      </c>
    </row>
    <row r="222" spans="1:104" ht="12.75">
      <c r="A222" s="170">
        <v>138</v>
      </c>
      <c r="B222" s="171" t="s">
        <v>436</v>
      </c>
      <c r="C222" s="172" t="s">
        <v>437</v>
      </c>
      <c r="D222" s="173" t="s">
        <v>189</v>
      </c>
      <c r="E222" s="174">
        <v>5</v>
      </c>
      <c r="F222" s="174">
        <v>0</v>
      </c>
      <c r="G222" s="175">
        <f t="shared" si="24"/>
        <v>0</v>
      </c>
      <c r="O222" s="169">
        <v>2</v>
      </c>
      <c r="AA222" s="145">
        <v>3</v>
      </c>
      <c r="AB222" s="145">
        <v>0</v>
      </c>
      <c r="AC222" s="145">
        <v>553310042</v>
      </c>
      <c r="AZ222" s="145">
        <v>1</v>
      </c>
      <c r="BA222" s="145">
        <f t="shared" si="25"/>
        <v>0</v>
      </c>
      <c r="BB222" s="145">
        <f t="shared" si="26"/>
        <v>0</v>
      </c>
      <c r="BC222" s="145">
        <f t="shared" si="27"/>
        <v>0</v>
      </c>
      <c r="BD222" s="145">
        <f t="shared" si="28"/>
        <v>0</v>
      </c>
      <c r="BE222" s="145">
        <f t="shared" si="29"/>
        <v>0</v>
      </c>
      <c r="CA222" s="176">
        <v>3</v>
      </c>
      <c r="CB222" s="176">
        <v>0</v>
      </c>
      <c r="CZ222" s="145">
        <v>0.0178</v>
      </c>
    </row>
    <row r="223" spans="1:104" ht="12.75">
      <c r="A223" s="170">
        <v>139</v>
      </c>
      <c r="B223" s="171" t="s">
        <v>438</v>
      </c>
      <c r="C223" s="172" t="s">
        <v>439</v>
      </c>
      <c r="D223" s="173" t="s">
        <v>189</v>
      </c>
      <c r="E223" s="174">
        <v>1</v>
      </c>
      <c r="F223" s="174">
        <v>0</v>
      </c>
      <c r="G223" s="175">
        <f t="shared" si="24"/>
        <v>0</v>
      </c>
      <c r="O223" s="169">
        <v>2</v>
      </c>
      <c r="AA223" s="145">
        <v>3</v>
      </c>
      <c r="AB223" s="145">
        <v>0</v>
      </c>
      <c r="AC223" s="145">
        <v>553310082</v>
      </c>
      <c r="AZ223" s="145">
        <v>1</v>
      </c>
      <c r="BA223" s="145">
        <f t="shared" si="25"/>
        <v>0</v>
      </c>
      <c r="BB223" s="145">
        <f t="shared" si="26"/>
        <v>0</v>
      </c>
      <c r="BC223" s="145">
        <f t="shared" si="27"/>
        <v>0</v>
      </c>
      <c r="BD223" s="145">
        <f t="shared" si="28"/>
        <v>0</v>
      </c>
      <c r="BE223" s="145">
        <f t="shared" si="29"/>
        <v>0</v>
      </c>
      <c r="CA223" s="176">
        <v>3</v>
      </c>
      <c r="CB223" s="176">
        <v>0</v>
      </c>
      <c r="CZ223" s="145">
        <v>0.0186</v>
      </c>
    </row>
    <row r="224" spans="1:104" ht="12.75">
      <c r="A224" s="170">
        <v>140</v>
      </c>
      <c r="B224" s="171" t="s">
        <v>440</v>
      </c>
      <c r="C224" s="172" t="s">
        <v>441</v>
      </c>
      <c r="D224" s="173" t="s">
        <v>189</v>
      </c>
      <c r="E224" s="174">
        <v>5</v>
      </c>
      <c r="F224" s="174">
        <v>0</v>
      </c>
      <c r="G224" s="175">
        <f t="shared" si="24"/>
        <v>0</v>
      </c>
      <c r="O224" s="169">
        <v>2</v>
      </c>
      <c r="AA224" s="145">
        <v>3</v>
      </c>
      <c r="AB224" s="145">
        <v>0</v>
      </c>
      <c r="AC224" s="145">
        <v>553310213</v>
      </c>
      <c r="AZ224" s="145">
        <v>1</v>
      </c>
      <c r="BA224" s="145">
        <f t="shared" si="25"/>
        <v>0</v>
      </c>
      <c r="BB224" s="145">
        <f t="shared" si="26"/>
        <v>0</v>
      </c>
      <c r="BC224" s="145">
        <f t="shared" si="27"/>
        <v>0</v>
      </c>
      <c r="BD224" s="145">
        <f t="shared" si="28"/>
        <v>0</v>
      </c>
      <c r="BE224" s="145">
        <f t="shared" si="29"/>
        <v>0</v>
      </c>
      <c r="CA224" s="176">
        <v>3</v>
      </c>
      <c r="CB224" s="176">
        <v>0</v>
      </c>
      <c r="CZ224" s="145">
        <v>0.0196</v>
      </c>
    </row>
    <row r="225" spans="1:57" ht="12.75">
      <c r="A225" s="180"/>
      <c r="B225" s="181" t="s">
        <v>75</v>
      </c>
      <c r="C225" s="182" t="str">
        <f>CONCATENATE(B215," ",C215)</f>
        <v>64 Výplně otvorů</v>
      </c>
      <c r="D225" s="183"/>
      <c r="E225" s="184"/>
      <c r="F225" s="185"/>
      <c r="G225" s="186">
        <f>SUM(G215:G224)</f>
        <v>0</v>
      </c>
      <c r="O225" s="169">
        <v>4</v>
      </c>
      <c r="BA225" s="187">
        <f>SUM(BA215:BA224)</f>
        <v>0</v>
      </c>
      <c r="BB225" s="187">
        <f>SUM(BB215:BB224)</f>
        <v>0</v>
      </c>
      <c r="BC225" s="187">
        <f>SUM(BC215:BC224)</f>
        <v>0</v>
      </c>
      <c r="BD225" s="187">
        <f>SUM(BD215:BD224)</f>
        <v>0</v>
      </c>
      <c r="BE225" s="187">
        <f>SUM(BE215:BE224)</f>
        <v>0</v>
      </c>
    </row>
    <row r="226" spans="1:15" ht="12.75">
      <c r="A226" s="162" t="s">
        <v>72</v>
      </c>
      <c r="B226" s="163" t="s">
        <v>442</v>
      </c>
      <c r="C226" s="164" t="s">
        <v>443</v>
      </c>
      <c r="D226" s="165"/>
      <c r="E226" s="166"/>
      <c r="F226" s="166"/>
      <c r="G226" s="167"/>
      <c r="H226" s="168"/>
      <c r="I226" s="168"/>
      <c r="O226" s="169">
        <v>1</v>
      </c>
    </row>
    <row r="227" spans="1:104" ht="22.5">
      <c r="A227" s="170">
        <v>141</v>
      </c>
      <c r="B227" s="171" t="s">
        <v>444</v>
      </c>
      <c r="C227" s="172" t="s">
        <v>445</v>
      </c>
      <c r="D227" s="173" t="s">
        <v>60</v>
      </c>
      <c r="E227" s="174">
        <v>1</v>
      </c>
      <c r="F227" s="174">
        <v>0</v>
      </c>
      <c r="G227" s="175">
        <f>E227*F227</f>
        <v>0</v>
      </c>
      <c r="O227" s="169">
        <v>2</v>
      </c>
      <c r="AA227" s="145">
        <v>11</v>
      </c>
      <c r="AB227" s="145">
        <v>3</v>
      </c>
      <c r="AC227" s="145">
        <v>21</v>
      </c>
      <c r="AZ227" s="145">
        <v>1</v>
      </c>
      <c r="BA227" s="145">
        <f>IF(AZ227=1,G227,0)</f>
        <v>0</v>
      </c>
      <c r="BB227" s="145">
        <f>IF(AZ227=2,G227,0)</f>
        <v>0</v>
      </c>
      <c r="BC227" s="145">
        <f>IF(AZ227=3,G227,0)</f>
        <v>0</v>
      </c>
      <c r="BD227" s="145">
        <f>IF(AZ227=4,G227,0)</f>
        <v>0</v>
      </c>
      <c r="BE227" s="145">
        <f>IF(AZ227=5,G227,0)</f>
        <v>0</v>
      </c>
      <c r="CA227" s="176">
        <v>11</v>
      </c>
      <c r="CB227" s="176">
        <v>3</v>
      </c>
      <c r="CZ227" s="145">
        <v>0</v>
      </c>
    </row>
    <row r="228" spans="1:104" ht="12.75">
      <c r="A228" s="170">
        <v>142</v>
      </c>
      <c r="B228" s="171" t="s">
        <v>446</v>
      </c>
      <c r="C228" s="172" t="s">
        <v>447</v>
      </c>
      <c r="D228" s="173" t="s">
        <v>93</v>
      </c>
      <c r="E228" s="174">
        <v>6.22</v>
      </c>
      <c r="F228" s="174">
        <v>0</v>
      </c>
      <c r="G228" s="175">
        <f>E228*F228</f>
        <v>0</v>
      </c>
      <c r="O228" s="169">
        <v>2</v>
      </c>
      <c r="AA228" s="145">
        <v>1</v>
      </c>
      <c r="AB228" s="145">
        <v>1</v>
      </c>
      <c r="AC228" s="145">
        <v>1</v>
      </c>
      <c r="AZ228" s="145">
        <v>1</v>
      </c>
      <c r="BA228" s="145">
        <f>IF(AZ228=1,G228,0)</f>
        <v>0</v>
      </c>
      <c r="BB228" s="145">
        <f>IF(AZ228=2,G228,0)</f>
        <v>0</v>
      </c>
      <c r="BC228" s="145">
        <f>IF(AZ228=3,G228,0)</f>
        <v>0</v>
      </c>
      <c r="BD228" s="145">
        <f>IF(AZ228=4,G228,0)</f>
        <v>0</v>
      </c>
      <c r="BE228" s="145">
        <f>IF(AZ228=5,G228,0)</f>
        <v>0</v>
      </c>
      <c r="CA228" s="176">
        <v>1</v>
      </c>
      <c r="CB228" s="176">
        <v>1</v>
      </c>
      <c r="CZ228" s="145">
        <v>2.57669</v>
      </c>
    </row>
    <row r="229" spans="1:15" ht="22.5">
      <c r="A229" s="177"/>
      <c r="B229" s="178"/>
      <c r="C229" s="243" t="s">
        <v>448</v>
      </c>
      <c r="D229" s="244"/>
      <c r="E229" s="244"/>
      <c r="F229" s="244"/>
      <c r="G229" s="245"/>
      <c r="L229" s="179" t="s">
        <v>448</v>
      </c>
      <c r="O229" s="169">
        <v>3</v>
      </c>
    </row>
    <row r="230" spans="1:57" ht="12.75">
      <c r="A230" s="180"/>
      <c r="B230" s="181" t="s">
        <v>75</v>
      </c>
      <c r="C230" s="182" t="str">
        <f>CONCATENATE(B226," ",C226)</f>
        <v>8 Trubní vedení</v>
      </c>
      <c r="D230" s="183"/>
      <c r="E230" s="184"/>
      <c r="F230" s="185"/>
      <c r="G230" s="186">
        <f>SUM(G226:G229)</f>
        <v>0</v>
      </c>
      <c r="O230" s="169">
        <v>4</v>
      </c>
      <c r="BA230" s="187">
        <f>SUM(BA226:BA229)</f>
        <v>0</v>
      </c>
      <c r="BB230" s="187">
        <f>SUM(BB226:BB229)</f>
        <v>0</v>
      </c>
      <c r="BC230" s="187">
        <f>SUM(BC226:BC229)</f>
        <v>0</v>
      </c>
      <c r="BD230" s="187">
        <f>SUM(BD226:BD229)</f>
        <v>0</v>
      </c>
      <c r="BE230" s="187">
        <f>SUM(BE226:BE229)</f>
        <v>0</v>
      </c>
    </row>
    <row r="231" spans="1:15" ht="12.75">
      <c r="A231" s="162" t="s">
        <v>72</v>
      </c>
      <c r="B231" s="163" t="s">
        <v>449</v>
      </c>
      <c r="C231" s="164" t="s">
        <v>450</v>
      </c>
      <c r="D231" s="165"/>
      <c r="E231" s="166"/>
      <c r="F231" s="166"/>
      <c r="G231" s="167"/>
      <c r="H231" s="168"/>
      <c r="I231" s="168"/>
      <c r="O231" s="169">
        <v>1</v>
      </c>
    </row>
    <row r="232" spans="1:104" ht="22.5">
      <c r="A232" s="170">
        <v>143</v>
      </c>
      <c r="B232" s="171" t="s">
        <v>451</v>
      </c>
      <c r="C232" s="172" t="s">
        <v>452</v>
      </c>
      <c r="D232" s="173" t="s">
        <v>189</v>
      </c>
      <c r="E232" s="174">
        <v>9</v>
      </c>
      <c r="F232" s="174">
        <v>0</v>
      </c>
      <c r="G232" s="175">
        <f aca="true" t="shared" si="30" ref="G232:G254">E232*F232</f>
        <v>0</v>
      </c>
      <c r="O232" s="169">
        <v>2</v>
      </c>
      <c r="AA232" s="145">
        <v>12</v>
      </c>
      <c r="AB232" s="145">
        <v>0</v>
      </c>
      <c r="AC232" s="145">
        <v>462</v>
      </c>
      <c r="AZ232" s="145">
        <v>1</v>
      </c>
      <c r="BA232" s="145">
        <f aca="true" t="shared" si="31" ref="BA232:BA254">IF(AZ232=1,G232,0)</f>
        <v>0</v>
      </c>
      <c r="BB232" s="145">
        <f aca="true" t="shared" si="32" ref="BB232:BB254">IF(AZ232=2,G232,0)</f>
        <v>0</v>
      </c>
      <c r="BC232" s="145">
        <f aca="true" t="shared" si="33" ref="BC232:BC254">IF(AZ232=3,G232,0)</f>
        <v>0</v>
      </c>
      <c r="BD232" s="145">
        <f aca="true" t="shared" si="34" ref="BD232:BD254">IF(AZ232=4,G232,0)</f>
        <v>0</v>
      </c>
      <c r="BE232" s="145">
        <f aca="true" t="shared" si="35" ref="BE232:BE254">IF(AZ232=5,G232,0)</f>
        <v>0</v>
      </c>
      <c r="CA232" s="176">
        <v>12</v>
      </c>
      <c r="CB232" s="176">
        <v>0</v>
      </c>
      <c r="CZ232" s="145">
        <v>0</v>
      </c>
    </row>
    <row r="233" spans="1:104" ht="22.5">
      <c r="A233" s="170">
        <v>144</v>
      </c>
      <c r="B233" s="171" t="s">
        <v>453</v>
      </c>
      <c r="C233" s="172" t="s">
        <v>454</v>
      </c>
      <c r="D233" s="173" t="s">
        <v>189</v>
      </c>
      <c r="E233" s="174">
        <v>8</v>
      </c>
      <c r="F233" s="174">
        <v>0</v>
      </c>
      <c r="G233" s="175">
        <f t="shared" si="30"/>
        <v>0</v>
      </c>
      <c r="O233" s="169">
        <v>2</v>
      </c>
      <c r="AA233" s="145">
        <v>12</v>
      </c>
      <c r="AB233" s="145">
        <v>0</v>
      </c>
      <c r="AC233" s="145">
        <v>463</v>
      </c>
      <c r="AZ233" s="145">
        <v>1</v>
      </c>
      <c r="BA233" s="145">
        <f t="shared" si="31"/>
        <v>0</v>
      </c>
      <c r="BB233" s="145">
        <f t="shared" si="32"/>
        <v>0</v>
      </c>
      <c r="BC233" s="145">
        <f t="shared" si="33"/>
        <v>0</v>
      </c>
      <c r="BD233" s="145">
        <f t="shared" si="34"/>
        <v>0</v>
      </c>
      <c r="BE233" s="145">
        <f t="shared" si="35"/>
        <v>0</v>
      </c>
      <c r="CA233" s="176">
        <v>12</v>
      </c>
      <c r="CB233" s="176">
        <v>0</v>
      </c>
      <c r="CZ233" s="145">
        <v>0</v>
      </c>
    </row>
    <row r="234" spans="1:104" ht="22.5">
      <c r="A234" s="170">
        <v>145</v>
      </c>
      <c r="B234" s="171" t="s">
        <v>455</v>
      </c>
      <c r="C234" s="172" t="s">
        <v>456</v>
      </c>
      <c r="D234" s="173" t="s">
        <v>189</v>
      </c>
      <c r="E234" s="174">
        <v>11</v>
      </c>
      <c r="F234" s="174">
        <v>0</v>
      </c>
      <c r="G234" s="175">
        <f t="shared" si="30"/>
        <v>0</v>
      </c>
      <c r="O234" s="169">
        <v>2</v>
      </c>
      <c r="AA234" s="145">
        <v>12</v>
      </c>
      <c r="AB234" s="145">
        <v>0</v>
      </c>
      <c r="AC234" s="145">
        <v>464</v>
      </c>
      <c r="AZ234" s="145">
        <v>1</v>
      </c>
      <c r="BA234" s="145">
        <f t="shared" si="31"/>
        <v>0</v>
      </c>
      <c r="BB234" s="145">
        <f t="shared" si="32"/>
        <v>0</v>
      </c>
      <c r="BC234" s="145">
        <f t="shared" si="33"/>
        <v>0</v>
      </c>
      <c r="BD234" s="145">
        <f t="shared" si="34"/>
        <v>0</v>
      </c>
      <c r="BE234" s="145">
        <f t="shared" si="35"/>
        <v>0</v>
      </c>
      <c r="CA234" s="176">
        <v>12</v>
      </c>
      <c r="CB234" s="176">
        <v>0</v>
      </c>
      <c r="CZ234" s="145">
        <v>0</v>
      </c>
    </row>
    <row r="235" spans="1:104" ht="12.75">
      <c r="A235" s="170">
        <v>146</v>
      </c>
      <c r="B235" s="171" t="s">
        <v>457</v>
      </c>
      <c r="C235" s="172" t="s">
        <v>458</v>
      </c>
      <c r="D235" s="173" t="s">
        <v>189</v>
      </c>
      <c r="E235" s="174">
        <v>2</v>
      </c>
      <c r="F235" s="174">
        <v>0</v>
      </c>
      <c r="G235" s="175">
        <f t="shared" si="30"/>
        <v>0</v>
      </c>
      <c r="O235" s="169">
        <v>2</v>
      </c>
      <c r="AA235" s="145">
        <v>12</v>
      </c>
      <c r="AB235" s="145">
        <v>0</v>
      </c>
      <c r="AC235" s="145">
        <v>465</v>
      </c>
      <c r="AZ235" s="145">
        <v>1</v>
      </c>
      <c r="BA235" s="145">
        <f t="shared" si="31"/>
        <v>0</v>
      </c>
      <c r="BB235" s="145">
        <f t="shared" si="32"/>
        <v>0</v>
      </c>
      <c r="BC235" s="145">
        <f t="shared" si="33"/>
        <v>0</v>
      </c>
      <c r="BD235" s="145">
        <f t="shared" si="34"/>
        <v>0</v>
      </c>
      <c r="BE235" s="145">
        <f t="shared" si="35"/>
        <v>0</v>
      </c>
      <c r="CA235" s="176">
        <v>12</v>
      </c>
      <c r="CB235" s="176">
        <v>0</v>
      </c>
      <c r="CZ235" s="145">
        <v>0</v>
      </c>
    </row>
    <row r="236" spans="1:104" ht="12.75">
      <c r="A236" s="170">
        <v>147</v>
      </c>
      <c r="B236" s="171" t="s">
        <v>459</v>
      </c>
      <c r="C236" s="172" t="s">
        <v>460</v>
      </c>
      <c r="D236" s="173" t="s">
        <v>189</v>
      </c>
      <c r="E236" s="174">
        <v>1</v>
      </c>
      <c r="F236" s="174">
        <v>0</v>
      </c>
      <c r="G236" s="175">
        <f t="shared" si="30"/>
        <v>0</v>
      </c>
      <c r="O236" s="169">
        <v>2</v>
      </c>
      <c r="AA236" s="145">
        <v>12</v>
      </c>
      <c r="AB236" s="145">
        <v>0</v>
      </c>
      <c r="AC236" s="145">
        <v>466</v>
      </c>
      <c r="AZ236" s="145">
        <v>1</v>
      </c>
      <c r="BA236" s="145">
        <f t="shared" si="31"/>
        <v>0</v>
      </c>
      <c r="BB236" s="145">
        <f t="shared" si="32"/>
        <v>0</v>
      </c>
      <c r="BC236" s="145">
        <f t="shared" si="33"/>
        <v>0</v>
      </c>
      <c r="BD236" s="145">
        <f t="shared" si="34"/>
        <v>0</v>
      </c>
      <c r="BE236" s="145">
        <f t="shared" si="35"/>
        <v>0</v>
      </c>
      <c r="CA236" s="176">
        <v>12</v>
      </c>
      <c r="CB236" s="176">
        <v>0</v>
      </c>
      <c r="CZ236" s="145">
        <v>0</v>
      </c>
    </row>
    <row r="237" spans="1:104" ht="22.5">
      <c r="A237" s="170">
        <v>148</v>
      </c>
      <c r="B237" s="171" t="s">
        <v>461</v>
      </c>
      <c r="C237" s="172" t="s">
        <v>462</v>
      </c>
      <c r="D237" s="173" t="s">
        <v>189</v>
      </c>
      <c r="E237" s="174">
        <v>2</v>
      </c>
      <c r="F237" s="174">
        <v>0</v>
      </c>
      <c r="G237" s="175">
        <f t="shared" si="30"/>
        <v>0</v>
      </c>
      <c r="O237" s="169">
        <v>2</v>
      </c>
      <c r="AA237" s="145">
        <v>12</v>
      </c>
      <c r="AB237" s="145">
        <v>0</v>
      </c>
      <c r="AC237" s="145">
        <v>467</v>
      </c>
      <c r="AZ237" s="145">
        <v>1</v>
      </c>
      <c r="BA237" s="145">
        <f t="shared" si="31"/>
        <v>0</v>
      </c>
      <c r="BB237" s="145">
        <f t="shared" si="32"/>
        <v>0</v>
      </c>
      <c r="BC237" s="145">
        <f t="shared" si="33"/>
        <v>0</v>
      </c>
      <c r="BD237" s="145">
        <f t="shared" si="34"/>
        <v>0</v>
      </c>
      <c r="BE237" s="145">
        <f t="shared" si="35"/>
        <v>0</v>
      </c>
      <c r="CA237" s="176">
        <v>12</v>
      </c>
      <c r="CB237" s="176">
        <v>0</v>
      </c>
      <c r="CZ237" s="145">
        <v>0</v>
      </c>
    </row>
    <row r="238" spans="1:104" ht="12.75">
      <c r="A238" s="170">
        <v>149</v>
      </c>
      <c r="B238" s="171" t="s">
        <v>463</v>
      </c>
      <c r="C238" s="172" t="s">
        <v>464</v>
      </c>
      <c r="D238" s="173" t="s">
        <v>189</v>
      </c>
      <c r="E238" s="174">
        <v>1</v>
      </c>
      <c r="F238" s="174">
        <v>0</v>
      </c>
      <c r="G238" s="175">
        <f t="shared" si="30"/>
        <v>0</v>
      </c>
      <c r="O238" s="169">
        <v>2</v>
      </c>
      <c r="AA238" s="145">
        <v>12</v>
      </c>
      <c r="AB238" s="145">
        <v>0</v>
      </c>
      <c r="AC238" s="145">
        <v>468</v>
      </c>
      <c r="AZ238" s="145">
        <v>1</v>
      </c>
      <c r="BA238" s="145">
        <f t="shared" si="31"/>
        <v>0</v>
      </c>
      <c r="BB238" s="145">
        <f t="shared" si="32"/>
        <v>0</v>
      </c>
      <c r="BC238" s="145">
        <f t="shared" si="33"/>
        <v>0</v>
      </c>
      <c r="BD238" s="145">
        <f t="shared" si="34"/>
        <v>0</v>
      </c>
      <c r="BE238" s="145">
        <f t="shared" si="35"/>
        <v>0</v>
      </c>
      <c r="CA238" s="176">
        <v>12</v>
      </c>
      <c r="CB238" s="176">
        <v>0</v>
      </c>
      <c r="CZ238" s="145">
        <v>0</v>
      </c>
    </row>
    <row r="239" spans="1:104" ht="12.75">
      <c r="A239" s="170">
        <v>150</v>
      </c>
      <c r="B239" s="171" t="s">
        <v>465</v>
      </c>
      <c r="C239" s="172" t="s">
        <v>466</v>
      </c>
      <c r="D239" s="173" t="s">
        <v>189</v>
      </c>
      <c r="E239" s="174">
        <v>2</v>
      </c>
      <c r="F239" s="174">
        <v>0</v>
      </c>
      <c r="G239" s="175">
        <f t="shared" si="30"/>
        <v>0</v>
      </c>
      <c r="O239" s="169">
        <v>2</v>
      </c>
      <c r="AA239" s="145">
        <v>12</v>
      </c>
      <c r="AB239" s="145">
        <v>0</v>
      </c>
      <c r="AC239" s="145">
        <v>469</v>
      </c>
      <c r="AZ239" s="145">
        <v>1</v>
      </c>
      <c r="BA239" s="145">
        <f t="shared" si="31"/>
        <v>0</v>
      </c>
      <c r="BB239" s="145">
        <f t="shared" si="32"/>
        <v>0</v>
      </c>
      <c r="BC239" s="145">
        <f t="shared" si="33"/>
        <v>0</v>
      </c>
      <c r="BD239" s="145">
        <f t="shared" si="34"/>
        <v>0</v>
      </c>
      <c r="BE239" s="145">
        <f t="shared" si="35"/>
        <v>0</v>
      </c>
      <c r="CA239" s="176">
        <v>12</v>
      </c>
      <c r="CB239" s="176">
        <v>0</v>
      </c>
      <c r="CZ239" s="145">
        <v>0</v>
      </c>
    </row>
    <row r="240" spans="1:104" ht="22.5">
      <c r="A240" s="170">
        <v>151</v>
      </c>
      <c r="B240" s="171" t="s">
        <v>467</v>
      </c>
      <c r="C240" s="172" t="s">
        <v>468</v>
      </c>
      <c r="D240" s="173" t="s">
        <v>189</v>
      </c>
      <c r="E240" s="174">
        <v>1</v>
      </c>
      <c r="F240" s="174">
        <v>0</v>
      </c>
      <c r="G240" s="175">
        <f t="shared" si="30"/>
        <v>0</v>
      </c>
      <c r="O240" s="169">
        <v>2</v>
      </c>
      <c r="AA240" s="145">
        <v>12</v>
      </c>
      <c r="AB240" s="145">
        <v>0</v>
      </c>
      <c r="AC240" s="145">
        <v>470</v>
      </c>
      <c r="AZ240" s="145">
        <v>1</v>
      </c>
      <c r="BA240" s="145">
        <f t="shared" si="31"/>
        <v>0</v>
      </c>
      <c r="BB240" s="145">
        <f t="shared" si="32"/>
        <v>0</v>
      </c>
      <c r="BC240" s="145">
        <f t="shared" si="33"/>
        <v>0</v>
      </c>
      <c r="BD240" s="145">
        <f t="shared" si="34"/>
        <v>0</v>
      </c>
      <c r="BE240" s="145">
        <f t="shared" si="35"/>
        <v>0</v>
      </c>
      <c r="CA240" s="176">
        <v>12</v>
      </c>
      <c r="CB240" s="176">
        <v>0</v>
      </c>
      <c r="CZ240" s="145">
        <v>0</v>
      </c>
    </row>
    <row r="241" spans="1:104" ht="12.75">
      <c r="A241" s="170">
        <v>152</v>
      </c>
      <c r="B241" s="171" t="s">
        <v>469</v>
      </c>
      <c r="C241" s="172" t="s">
        <v>470</v>
      </c>
      <c r="D241" s="173" t="s">
        <v>189</v>
      </c>
      <c r="E241" s="174">
        <v>2</v>
      </c>
      <c r="F241" s="174">
        <v>0</v>
      </c>
      <c r="G241" s="175">
        <f t="shared" si="30"/>
        <v>0</v>
      </c>
      <c r="O241" s="169">
        <v>2</v>
      </c>
      <c r="AA241" s="145">
        <v>12</v>
      </c>
      <c r="AB241" s="145">
        <v>0</v>
      </c>
      <c r="AC241" s="145">
        <v>471</v>
      </c>
      <c r="AZ241" s="145">
        <v>1</v>
      </c>
      <c r="BA241" s="145">
        <f t="shared" si="31"/>
        <v>0</v>
      </c>
      <c r="BB241" s="145">
        <f t="shared" si="32"/>
        <v>0</v>
      </c>
      <c r="BC241" s="145">
        <f t="shared" si="33"/>
        <v>0</v>
      </c>
      <c r="BD241" s="145">
        <f t="shared" si="34"/>
        <v>0</v>
      </c>
      <c r="BE241" s="145">
        <f t="shared" si="35"/>
        <v>0</v>
      </c>
      <c r="CA241" s="176">
        <v>12</v>
      </c>
      <c r="CB241" s="176">
        <v>0</v>
      </c>
      <c r="CZ241" s="145">
        <v>0</v>
      </c>
    </row>
    <row r="242" spans="1:104" ht="12.75">
      <c r="A242" s="170">
        <v>153</v>
      </c>
      <c r="B242" s="171" t="s">
        <v>471</v>
      </c>
      <c r="C242" s="172" t="s">
        <v>472</v>
      </c>
      <c r="D242" s="173" t="s">
        <v>189</v>
      </c>
      <c r="E242" s="174">
        <v>2</v>
      </c>
      <c r="F242" s="174">
        <v>0</v>
      </c>
      <c r="G242" s="175">
        <f t="shared" si="30"/>
        <v>0</v>
      </c>
      <c r="O242" s="169">
        <v>2</v>
      </c>
      <c r="AA242" s="145">
        <v>12</v>
      </c>
      <c r="AB242" s="145">
        <v>0</v>
      </c>
      <c r="AC242" s="145">
        <v>472</v>
      </c>
      <c r="AZ242" s="145">
        <v>1</v>
      </c>
      <c r="BA242" s="145">
        <f t="shared" si="31"/>
        <v>0</v>
      </c>
      <c r="BB242" s="145">
        <f t="shared" si="32"/>
        <v>0</v>
      </c>
      <c r="BC242" s="145">
        <f t="shared" si="33"/>
        <v>0</v>
      </c>
      <c r="BD242" s="145">
        <f t="shared" si="34"/>
        <v>0</v>
      </c>
      <c r="BE242" s="145">
        <f t="shared" si="35"/>
        <v>0</v>
      </c>
      <c r="CA242" s="176">
        <v>12</v>
      </c>
      <c r="CB242" s="176">
        <v>0</v>
      </c>
      <c r="CZ242" s="145">
        <v>0</v>
      </c>
    </row>
    <row r="243" spans="1:104" ht="22.5">
      <c r="A243" s="170">
        <v>154</v>
      </c>
      <c r="B243" s="171" t="s">
        <v>473</v>
      </c>
      <c r="C243" s="172" t="s">
        <v>474</v>
      </c>
      <c r="D243" s="173" t="s">
        <v>189</v>
      </c>
      <c r="E243" s="174">
        <v>1</v>
      </c>
      <c r="F243" s="174">
        <v>0</v>
      </c>
      <c r="G243" s="175">
        <f t="shared" si="30"/>
        <v>0</v>
      </c>
      <c r="O243" s="169">
        <v>2</v>
      </c>
      <c r="AA243" s="145">
        <v>12</v>
      </c>
      <c r="AB243" s="145">
        <v>0</v>
      </c>
      <c r="AC243" s="145">
        <v>473</v>
      </c>
      <c r="AZ243" s="145">
        <v>1</v>
      </c>
      <c r="BA243" s="145">
        <f t="shared" si="31"/>
        <v>0</v>
      </c>
      <c r="BB243" s="145">
        <f t="shared" si="32"/>
        <v>0</v>
      </c>
      <c r="BC243" s="145">
        <f t="shared" si="33"/>
        <v>0</v>
      </c>
      <c r="BD243" s="145">
        <f t="shared" si="34"/>
        <v>0</v>
      </c>
      <c r="BE243" s="145">
        <f t="shared" si="35"/>
        <v>0</v>
      </c>
      <c r="CA243" s="176">
        <v>12</v>
      </c>
      <c r="CB243" s="176">
        <v>0</v>
      </c>
      <c r="CZ243" s="145">
        <v>0</v>
      </c>
    </row>
    <row r="244" spans="1:104" ht="12.75">
      <c r="A244" s="170">
        <v>155</v>
      </c>
      <c r="B244" s="171" t="s">
        <v>475</v>
      </c>
      <c r="C244" s="172" t="s">
        <v>476</v>
      </c>
      <c r="D244" s="173" t="s">
        <v>189</v>
      </c>
      <c r="E244" s="174">
        <v>1</v>
      </c>
      <c r="F244" s="174">
        <v>0</v>
      </c>
      <c r="G244" s="175">
        <f t="shared" si="30"/>
        <v>0</v>
      </c>
      <c r="O244" s="169">
        <v>2</v>
      </c>
      <c r="AA244" s="145">
        <v>12</v>
      </c>
      <c r="AB244" s="145">
        <v>0</v>
      </c>
      <c r="AC244" s="145">
        <v>474</v>
      </c>
      <c r="AZ244" s="145">
        <v>1</v>
      </c>
      <c r="BA244" s="145">
        <f t="shared" si="31"/>
        <v>0</v>
      </c>
      <c r="BB244" s="145">
        <f t="shared" si="32"/>
        <v>0</v>
      </c>
      <c r="BC244" s="145">
        <f t="shared" si="33"/>
        <v>0</v>
      </c>
      <c r="BD244" s="145">
        <f t="shared" si="34"/>
        <v>0</v>
      </c>
      <c r="BE244" s="145">
        <f t="shared" si="35"/>
        <v>0</v>
      </c>
      <c r="CA244" s="176">
        <v>12</v>
      </c>
      <c r="CB244" s="176">
        <v>0</v>
      </c>
      <c r="CZ244" s="145">
        <v>0</v>
      </c>
    </row>
    <row r="245" spans="1:104" ht="12.75">
      <c r="A245" s="170">
        <v>156</v>
      </c>
      <c r="B245" s="171" t="s">
        <v>477</v>
      </c>
      <c r="C245" s="172" t="s">
        <v>478</v>
      </c>
      <c r="D245" s="173" t="s">
        <v>189</v>
      </c>
      <c r="E245" s="174">
        <v>1</v>
      </c>
      <c r="F245" s="174">
        <v>0</v>
      </c>
      <c r="G245" s="175">
        <f t="shared" si="30"/>
        <v>0</v>
      </c>
      <c r="O245" s="169">
        <v>2</v>
      </c>
      <c r="AA245" s="145">
        <v>12</v>
      </c>
      <c r="AB245" s="145">
        <v>0</v>
      </c>
      <c r="AC245" s="145">
        <v>475</v>
      </c>
      <c r="AZ245" s="145">
        <v>1</v>
      </c>
      <c r="BA245" s="145">
        <f t="shared" si="31"/>
        <v>0</v>
      </c>
      <c r="BB245" s="145">
        <f t="shared" si="32"/>
        <v>0</v>
      </c>
      <c r="BC245" s="145">
        <f t="shared" si="33"/>
        <v>0</v>
      </c>
      <c r="BD245" s="145">
        <f t="shared" si="34"/>
        <v>0</v>
      </c>
      <c r="BE245" s="145">
        <f t="shared" si="35"/>
        <v>0</v>
      </c>
      <c r="CA245" s="176">
        <v>12</v>
      </c>
      <c r="CB245" s="176">
        <v>0</v>
      </c>
      <c r="CZ245" s="145">
        <v>0</v>
      </c>
    </row>
    <row r="246" spans="1:104" ht="22.5">
      <c r="A246" s="170">
        <v>157</v>
      </c>
      <c r="B246" s="171" t="s">
        <v>479</v>
      </c>
      <c r="C246" s="172" t="s">
        <v>480</v>
      </c>
      <c r="D246" s="173" t="s">
        <v>189</v>
      </c>
      <c r="E246" s="174">
        <v>1</v>
      </c>
      <c r="F246" s="174">
        <v>0</v>
      </c>
      <c r="G246" s="175">
        <f t="shared" si="30"/>
        <v>0</v>
      </c>
      <c r="O246" s="169">
        <v>2</v>
      </c>
      <c r="AA246" s="145">
        <v>12</v>
      </c>
      <c r="AB246" s="145">
        <v>0</v>
      </c>
      <c r="AC246" s="145">
        <v>476</v>
      </c>
      <c r="AZ246" s="145">
        <v>1</v>
      </c>
      <c r="BA246" s="145">
        <f t="shared" si="31"/>
        <v>0</v>
      </c>
      <c r="BB246" s="145">
        <f t="shared" si="32"/>
        <v>0</v>
      </c>
      <c r="BC246" s="145">
        <f t="shared" si="33"/>
        <v>0</v>
      </c>
      <c r="BD246" s="145">
        <f t="shared" si="34"/>
        <v>0</v>
      </c>
      <c r="BE246" s="145">
        <f t="shared" si="35"/>
        <v>0</v>
      </c>
      <c r="CA246" s="176">
        <v>12</v>
      </c>
      <c r="CB246" s="176">
        <v>0</v>
      </c>
      <c r="CZ246" s="145">
        <v>0</v>
      </c>
    </row>
    <row r="247" spans="1:104" ht="22.5">
      <c r="A247" s="170">
        <v>158</v>
      </c>
      <c r="B247" s="171" t="s">
        <v>481</v>
      </c>
      <c r="C247" s="172" t="s">
        <v>482</v>
      </c>
      <c r="D247" s="173" t="s">
        <v>189</v>
      </c>
      <c r="E247" s="174">
        <v>1</v>
      </c>
      <c r="F247" s="174">
        <v>0</v>
      </c>
      <c r="G247" s="175">
        <f t="shared" si="30"/>
        <v>0</v>
      </c>
      <c r="O247" s="169">
        <v>2</v>
      </c>
      <c r="AA247" s="145">
        <v>12</v>
      </c>
      <c r="AB247" s="145">
        <v>0</v>
      </c>
      <c r="AC247" s="145">
        <v>477</v>
      </c>
      <c r="AZ247" s="145">
        <v>1</v>
      </c>
      <c r="BA247" s="145">
        <f t="shared" si="31"/>
        <v>0</v>
      </c>
      <c r="BB247" s="145">
        <f t="shared" si="32"/>
        <v>0</v>
      </c>
      <c r="BC247" s="145">
        <f t="shared" si="33"/>
        <v>0</v>
      </c>
      <c r="BD247" s="145">
        <f t="shared" si="34"/>
        <v>0</v>
      </c>
      <c r="BE247" s="145">
        <f t="shared" si="35"/>
        <v>0</v>
      </c>
      <c r="CA247" s="176">
        <v>12</v>
      </c>
      <c r="CB247" s="176">
        <v>0</v>
      </c>
      <c r="CZ247" s="145">
        <v>0</v>
      </c>
    </row>
    <row r="248" spans="1:104" ht="22.5">
      <c r="A248" s="170">
        <v>159</v>
      </c>
      <c r="B248" s="171" t="s">
        <v>483</v>
      </c>
      <c r="C248" s="172" t="s">
        <v>484</v>
      </c>
      <c r="D248" s="173" t="s">
        <v>189</v>
      </c>
      <c r="E248" s="174">
        <v>1</v>
      </c>
      <c r="F248" s="174">
        <v>0</v>
      </c>
      <c r="G248" s="175">
        <f t="shared" si="30"/>
        <v>0</v>
      </c>
      <c r="O248" s="169">
        <v>2</v>
      </c>
      <c r="AA248" s="145">
        <v>12</v>
      </c>
      <c r="AB248" s="145">
        <v>0</v>
      </c>
      <c r="AC248" s="145">
        <v>478</v>
      </c>
      <c r="AZ248" s="145">
        <v>1</v>
      </c>
      <c r="BA248" s="145">
        <f t="shared" si="31"/>
        <v>0</v>
      </c>
      <c r="BB248" s="145">
        <f t="shared" si="32"/>
        <v>0</v>
      </c>
      <c r="BC248" s="145">
        <f t="shared" si="33"/>
        <v>0</v>
      </c>
      <c r="BD248" s="145">
        <f t="shared" si="34"/>
        <v>0</v>
      </c>
      <c r="BE248" s="145">
        <f t="shared" si="35"/>
        <v>0</v>
      </c>
      <c r="CA248" s="176">
        <v>12</v>
      </c>
      <c r="CB248" s="176">
        <v>0</v>
      </c>
      <c r="CZ248" s="145">
        <v>0</v>
      </c>
    </row>
    <row r="249" spans="1:104" ht="22.5">
      <c r="A249" s="170">
        <v>160</v>
      </c>
      <c r="B249" s="171" t="s">
        <v>485</v>
      </c>
      <c r="C249" s="172" t="s">
        <v>486</v>
      </c>
      <c r="D249" s="173" t="s">
        <v>189</v>
      </c>
      <c r="E249" s="174">
        <v>1</v>
      </c>
      <c r="F249" s="174">
        <v>0</v>
      </c>
      <c r="G249" s="175">
        <f t="shared" si="30"/>
        <v>0</v>
      </c>
      <c r="O249" s="169">
        <v>2</v>
      </c>
      <c r="AA249" s="145">
        <v>12</v>
      </c>
      <c r="AB249" s="145">
        <v>0</v>
      </c>
      <c r="AC249" s="145">
        <v>479</v>
      </c>
      <c r="AZ249" s="145">
        <v>1</v>
      </c>
      <c r="BA249" s="145">
        <f t="shared" si="31"/>
        <v>0</v>
      </c>
      <c r="BB249" s="145">
        <f t="shared" si="32"/>
        <v>0</v>
      </c>
      <c r="BC249" s="145">
        <f t="shared" si="33"/>
        <v>0</v>
      </c>
      <c r="BD249" s="145">
        <f t="shared" si="34"/>
        <v>0</v>
      </c>
      <c r="BE249" s="145">
        <f t="shared" si="35"/>
        <v>0</v>
      </c>
      <c r="CA249" s="176">
        <v>12</v>
      </c>
      <c r="CB249" s="176">
        <v>0</v>
      </c>
      <c r="CZ249" s="145">
        <v>0</v>
      </c>
    </row>
    <row r="250" spans="1:104" ht="22.5">
      <c r="A250" s="170">
        <v>161</v>
      </c>
      <c r="B250" s="171" t="s">
        <v>487</v>
      </c>
      <c r="C250" s="172" t="s">
        <v>488</v>
      </c>
      <c r="D250" s="173" t="s">
        <v>189</v>
      </c>
      <c r="E250" s="174">
        <v>1</v>
      </c>
      <c r="F250" s="174">
        <v>0</v>
      </c>
      <c r="G250" s="175">
        <f t="shared" si="30"/>
        <v>0</v>
      </c>
      <c r="O250" s="169">
        <v>2</v>
      </c>
      <c r="AA250" s="145">
        <v>12</v>
      </c>
      <c r="AB250" s="145">
        <v>0</v>
      </c>
      <c r="AC250" s="145">
        <v>480</v>
      </c>
      <c r="AZ250" s="145">
        <v>1</v>
      </c>
      <c r="BA250" s="145">
        <f t="shared" si="31"/>
        <v>0</v>
      </c>
      <c r="BB250" s="145">
        <f t="shared" si="32"/>
        <v>0</v>
      </c>
      <c r="BC250" s="145">
        <f t="shared" si="33"/>
        <v>0</v>
      </c>
      <c r="BD250" s="145">
        <f t="shared" si="34"/>
        <v>0</v>
      </c>
      <c r="BE250" s="145">
        <f t="shared" si="35"/>
        <v>0</v>
      </c>
      <c r="CA250" s="176">
        <v>12</v>
      </c>
      <c r="CB250" s="176">
        <v>0</v>
      </c>
      <c r="CZ250" s="145">
        <v>0</v>
      </c>
    </row>
    <row r="251" spans="1:104" ht="22.5">
      <c r="A251" s="170">
        <v>162</v>
      </c>
      <c r="B251" s="171" t="s">
        <v>489</v>
      </c>
      <c r="C251" s="172" t="s">
        <v>490</v>
      </c>
      <c r="D251" s="173" t="s">
        <v>189</v>
      </c>
      <c r="E251" s="174">
        <v>1</v>
      </c>
      <c r="F251" s="174">
        <v>0</v>
      </c>
      <c r="G251" s="175">
        <f t="shared" si="30"/>
        <v>0</v>
      </c>
      <c r="O251" s="169">
        <v>2</v>
      </c>
      <c r="AA251" s="145">
        <v>12</v>
      </c>
      <c r="AB251" s="145">
        <v>0</v>
      </c>
      <c r="AC251" s="145">
        <v>481</v>
      </c>
      <c r="AZ251" s="145">
        <v>1</v>
      </c>
      <c r="BA251" s="145">
        <f t="shared" si="31"/>
        <v>0</v>
      </c>
      <c r="BB251" s="145">
        <f t="shared" si="32"/>
        <v>0</v>
      </c>
      <c r="BC251" s="145">
        <f t="shared" si="33"/>
        <v>0</v>
      </c>
      <c r="BD251" s="145">
        <f t="shared" si="34"/>
        <v>0</v>
      </c>
      <c r="BE251" s="145">
        <f t="shared" si="35"/>
        <v>0</v>
      </c>
      <c r="CA251" s="176">
        <v>12</v>
      </c>
      <c r="CB251" s="176">
        <v>0</v>
      </c>
      <c r="CZ251" s="145">
        <v>0</v>
      </c>
    </row>
    <row r="252" spans="1:104" ht="22.5">
      <c r="A252" s="170">
        <v>163</v>
      </c>
      <c r="B252" s="171" t="s">
        <v>491</v>
      </c>
      <c r="C252" s="172" t="s">
        <v>492</v>
      </c>
      <c r="D252" s="173" t="s">
        <v>189</v>
      </c>
      <c r="E252" s="174">
        <v>2</v>
      </c>
      <c r="F252" s="174">
        <v>0</v>
      </c>
      <c r="G252" s="175">
        <f t="shared" si="30"/>
        <v>0</v>
      </c>
      <c r="O252" s="169">
        <v>2</v>
      </c>
      <c r="AA252" s="145">
        <v>12</v>
      </c>
      <c r="AB252" s="145">
        <v>0</v>
      </c>
      <c r="AC252" s="145">
        <v>482</v>
      </c>
      <c r="AZ252" s="145">
        <v>1</v>
      </c>
      <c r="BA252" s="145">
        <f t="shared" si="31"/>
        <v>0</v>
      </c>
      <c r="BB252" s="145">
        <f t="shared" si="32"/>
        <v>0</v>
      </c>
      <c r="BC252" s="145">
        <f t="shared" si="33"/>
        <v>0</v>
      </c>
      <c r="BD252" s="145">
        <f t="shared" si="34"/>
        <v>0</v>
      </c>
      <c r="BE252" s="145">
        <f t="shared" si="35"/>
        <v>0</v>
      </c>
      <c r="CA252" s="176">
        <v>12</v>
      </c>
      <c r="CB252" s="176">
        <v>0</v>
      </c>
      <c r="CZ252" s="145">
        <v>0</v>
      </c>
    </row>
    <row r="253" spans="1:104" ht="22.5">
      <c r="A253" s="170">
        <v>164</v>
      </c>
      <c r="B253" s="171" t="s">
        <v>493</v>
      </c>
      <c r="C253" s="172" t="s">
        <v>494</v>
      </c>
      <c r="D253" s="173" t="s">
        <v>189</v>
      </c>
      <c r="E253" s="174">
        <v>2</v>
      </c>
      <c r="F253" s="174">
        <v>0</v>
      </c>
      <c r="G253" s="175">
        <f t="shared" si="30"/>
        <v>0</v>
      </c>
      <c r="O253" s="169">
        <v>2</v>
      </c>
      <c r="AA253" s="145">
        <v>12</v>
      </c>
      <c r="AB253" s="145">
        <v>0</v>
      </c>
      <c r="AC253" s="145">
        <v>483</v>
      </c>
      <c r="AZ253" s="145">
        <v>1</v>
      </c>
      <c r="BA253" s="145">
        <f t="shared" si="31"/>
        <v>0</v>
      </c>
      <c r="BB253" s="145">
        <f t="shared" si="32"/>
        <v>0</v>
      </c>
      <c r="BC253" s="145">
        <f t="shared" si="33"/>
        <v>0</v>
      </c>
      <c r="BD253" s="145">
        <f t="shared" si="34"/>
        <v>0</v>
      </c>
      <c r="BE253" s="145">
        <f t="shared" si="35"/>
        <v>0</v>
      </c>
      <c r="CA253" s="176">
        <v>12</v>
      </c>
      <c r="CB253" s="176">
        <v>0</v>
      </c>
      <c r="CZ253" s="145">
        <v>0</v>
      </c>
    </row>
    <row r="254" spans="1:104" ht="22.5">
      <c r="A254" s="170">
        <v>165</v>
      </c>
      <c r="B254" s="171" t="s">
        <v>495</v>
      </c>
      <c r="C254" s="172" t="s">
        <v>496</v>
      </c>
      <c r="D254" s="173" t="s">
        <v>189</v>
      </c>
      <c r="E254" s="174">
        <v>2</v>
      </c>
      <c r="F254" s="174">
        <v>0</v>
      </c>
      <c r="G254" s="175">
        <f t="shared" si="30"/>
        <v>0</v>
      </c>
      <c r="O254" s="169">
        <v>2</v>
      </c>
      <c r="AA254" s="145">
        <v>12</v>
      </c>
      <c r="AB254" s="145">
        <v>0</v>
      </c>
      <c r="AC254" s="145">
        <v>484</v>
      </c>
      <c r="AZ254" s="145">
        <v>1</v>
      </c>
      <c r="BA254" s="145">
        <f t="shared" si="31"/>
        <v>0</v>
      </c>
      <c r="BB254" s="145">
        <f t="shared" si="32"/>
        <v>0</v>
      </c>
      <c r="BC254" s="145">
        <f t="shared" si="33"/>
        <v>0</v>
      </c>
      <c r="BD254" s="145">
        <f t="shared" si="34"/>
        <v>0</v>
      </c>
      <c r="BE254" s="145">
        <f t="shared" si="35"/>
        <v>0</v>
      </c>
      <c r="CA254" s="176">
        <v>12</v>
      </c>
      <c r="CB254" s="176">
        <v>0</v>
      </c>
      <c r="CZ254" s="145">
        <v>0</v>
      </c>
    </row>
    <row r="255" spans="1:15" ht="12.75">
      <c r="A255" s="177"/>
      <c r="B255" s="178"/>
      <c r="C255" s="243" t="s">
        <v>497</v>
      </c>
      <c r="D255" s="244"/>
      <c r="E255" s="244"/>
      <c r="F255" s="244"/>
      <c r="G255" s="245"/>
      <c r="L255" s="179" t="s">
        <v>497</v>
      </c>
      <c r="O255" s="169">
        <v>3</v>
      </c>
    </row>
    <row r="256" spans="1:15" ht="12.75">
      <c r="A256" s="177"/>
      <c r="B256" s="178"/>
      <c r="C256" s="243"/>
      <c r="D256" s="244"/>
      <c r="E256" s="244"/>
      <c r="F256" s="244"/>
      <c r="G256" s="245"/>
      <c r="L256" s="179"/>
      <c r="O256" s="169">
        <v>3</v>
      </c>
    </row>
    <row r="257" spans="1:15" ht="22.5">
      <c r="A257" s="177"/>
      <c r="B257" s="178"/>
      <c r="C257" s="243" t="s">
        <v>498</v>
      </c>
      <c r="D257" s="244"/>
      <c r="E257" s="244"/>
      <c r="F257" s="244"/>
      <c r="G257" s="245"/>
      <c r="L257" s="179" t="s">
        <v>498</v>
      </c>
      <c r="O257" s="169">
        <v>3</v>
      </c>
    </row>
    <row r="258" spans="1:104" ht="22.5">
      <c r="A258" s="170">
        <v>166</v>
      </c>
      <c r="B258" s="171" t="s">
        <v>499</v>
      </c>
      <c r="C258" s="172" t="s">
        <v>500</v>
      </c>
      <c r="D258" s="173" t="s">
        <v>189</v>
      </c>
      <c r="E258" s="174">
        <v>1</v>
      </c>
      <c r="F258" s="174">
        <v>0</v>
      </c>
      <c r="G258" s="175">
        <f>E258*F258</f>
        <v>0</v>
      </c>
      <c r="O258" s="169">
        <v>2</v>
      </c>
      <c r="AA258" s="145">
        <v>12</v>
      </c>
      <c r="AB258" s="145">
        <v>0</v>
      </c>
      <c r="AC258" s="145">
        <v>485</v>
      </c>
      <c r="AZ258" s="145">
        <v>1</v>
      </c>
      <c r="BA258" s="145">
        <f>IF(AZ258=1,G258,0)</f>
        <v>0</v>
      </c>
      <c r="BB258" s="145">
        <f>IF(AZ258=2,G258,0)</f>
        <v>0</v>
      </c>
      <c r="BC258" s="145">
        <f>IF(AZ258=3,G258,0)</f>
        <v>0</v>
      </c>
      <c r="BD258" s="145">
        <f>IF(AZ258=4,G258,0)</f>
        <v>0</v>
      </c>
      <c r="BE258" s="145">
        <f>IF(AZ258=5,G258,0)</f>
        <v>0</v>
      </c>
      <c r="CA258" s="176">
        <v>12</v>
      </c>
      <c r="CB258" s="176">
        <v>0</v>
      </c>
      <c r="CZ258" s="145">
        <v>0</v>
      </c>
    </row>
    <row r="259" spans="1:15" ht="12.75">
      <c r="A259" s="177"/>
      <c r="B259" s="178"/>
      <c r="C259" s="243" t="s">
        <v>501</v>
      </c>
      <c r="D259" s="244"/>
      <c r="E259" s="244"/>
      <c r="F259" s="244"/>
      <c r="G259" s="245"/>
      <c r="L259" s="179" t="s">
        <v>501</v>
      </c>
      <c r="O259" s="169">
        <v>3</v>
      </c>
    </row>
    <row r="260" spans="1:15" ht="12.75">
      <c r="A260" s="177"/>
      <c r="B260" s="178"/>
      <c r="C260" s="243"/>
      <c r="D260" s="244"/>
      <c r="E260" s="244"/>
      <c r="F260" s="244"/>
      <c r="G260" s="245"/>
      <c r="L260" s="179"/>
      <c r="O260" s="169">
        <v>3</v>
      </c>
    </row>
    <row r="261" spans="1:15" ht="22.5">
      <c r="A261" s="177"/>
      <c r="B261" s="178"/>
      <c r="C261" s="243" t="s">
        <v>498</v>
      </c>
      <c r="D261" s="244"/>
      <c r="E261" s="244"/>
      <c r="F261" s="244"/>
      <c r="G261" s="245"/>
      <c r="L261" s="179" t="s">
        <v>498</v>
      </c>
      <c r="O261" s="169">
        <v>3</v>
      </c>
    </row>
    <row r="262" spans="1:104" ht="22.5">
      <c r="A262" s="170">
        <v>167</v>
      </c>
      <c r="B262" s="171" t="s">
        <v>502</v>
      </c>
      <c r="C262" s="172" t="s">
        <v>503</v>
      </c>
      <c r="D262" s="173" t="s">
        <v>189</v>
      </c>
      <c r="E262" s="174">
        <v>17</v>
      </c>
      <c r="F262" s="174">
        <v>0</v>
      </c>
      <c r="G262" s="175">
        <f>E262*F262</f>
        <v>0</v>
      </c>
      <c r="O262" s="169">
        <v>2</v>
      </c>
      <c r="AA262" s="145">
        <v>12</v>
      </c>
      <c r="AB262" s="145">
        <v>0</v>
      </c>
      <c r="AC262" s="145">
        <v>486</v>
      </c>
      <c r="AZ262" s="145">
        <v>1</v>
      </c>
      <c r="BA262" s="145">
        <f>IF(AZ262=1,G262,0)</f>
        <v>0</v>
      </c>
      <c r="BB262" s="145">
        <f>IF(AZ262=2,G262,0)</f>
        <v>0</v>
      </c>
      <c r="BC262" s="145">
        <f>IF(AZ262=3,G262,0)</f>
        <v>0</v>
      </c>
      <c r="BD262" s="145">
        <f>IF(AZ262=4,G262,0)</f>
        <v>0</v>
      </c>
      <c r="BE262" s="145">
        <f>IF(AZ262=5,G262,0)</f>
        <v>0</v>
      </c>
      <c r="CA262" s="176">
        <v>12</v>
      </c>
      <c r="CB262" s="176">
        <v>0</v>
      </c>
      <c r="CZ262" s="145">
        <v>0</v>
      </c>
    </row>
    <row r="263" spans="1:15" ht="22.5">
      <c r="A263" s="177"/>
      <c r="B263" s="178"/>
      <c r="C263" s="243" t="s">
        <v>504</v>
      </c>
      <c r="D263" s="244"/>
      <c r="E263" s="244"/>
      <c r="F263" s="244"/>
      <c r="G263" s="245"/>
      <c r="L263" s="179" t="s">
        <v>504</v>
      </c>
      <c r="O263" s="169">
        <v>3</v>
      </c>
    </row>
    <row r="264" spans="1:15" ht="12.75">
      <c r="A264" s="177"/>
      <c r="B264" s="178"/>
      <c r="C264" s="243"/>
      <c r="D264" s="244"/>
      <c r="E264" s="244"/>
      <c r="F264" s="244"/>
      <c r="G264" s="245"/>
      <c r="L264" s="179"/>
      <c r="O264" s="169">
        <v>3</v>
      </c>
    </row>
    <row r="265" spans="1:15" ht="22.5">
      <c r="A265" s="177"/>
      <c r="B265" s="178"/>
      <c r="C265" s="243" t="s">
        <v>498</v>
      </c>
      <c r="D265" s="244"/>
      <c r="E265" s="244"/>
      <c r="F265" s="244"/>
      <c r="G265" s="245"/>
      <c r="L265" s="179" t="s">
        <v>498</v>
      </c>
      <c r="O265" s="169">
        <v>3</v>
      </c>
    </row>
    <row r="266" spans="1:104" ht="12.75">
      <c r="A266" s="170">
        <v>168</v>
      </c>
      <c r="B266" s="171" t="s">
        <v>505</v>
      </c>
      <c r="C266" s="172" t="s">
        <v>506</v>
      </c>
      <c r="D266" s="173" t="s">
        <v>189</v>
      </c>
      <c r="E266" s="174">
        <v>7</v>
      </c>
      <c r="F266" s="174">
        <v>0</v>
      </c>
      <c r="G266" s="175">
        <f>E266*F266</f>
        <v>0</v>
      </c>
      <c r="O266" s="169">
        <v>2</v>
      </c>
      <c r="AA266" s="145">
        <v>12</v>
      </c>
      <c r="AB266" s="145">
        <v>0</v>
      </c>
      <c r="AC266" s="145">
        <v>487</v>
      </c>
      <c r="AZ266" s="145">
        <v>1</v>
      </c>
      <c r="BA266" s="145">
        <f>IF(AZ266=1,G266,0)</f>
        <v>0</v>
      </c>
      <c r="BB266" s="145">
        <f>IF(AZ266=2,G266,0)</f>
        <v>0</v>
      </c>
      <c r="BC266" s="145">
        <f>IF(AZ266=3,G266,0)</f>
        <v>0</v>
      </c>
      <c r="BD266" s="145">
        <f>IF(AZ266=4,G266,0)</f>
        <v>0</v>
      </c>
      <c r="BE266" s="145">
        <f>IF(AZ266=5,G266,0)</f>
        <v>0</v>
      </c>
      <c r="CA266" s="176">
        <v>12</v>
      </c>
      <c r="CB266" s="176">
        <v>0</v>
      </c>
      <c r="CZ266" s="145">
        <v>0</v>
      </c>
    </row>
    <row r="267" spans="1:15" ht="12.75">
      <c r="A267" s="177"/>
      <c r="B267" s="178"/>
      <c r="C267" s="243" t="s">
        <v>507</v>
      </c>
      <c r="D267" s="244"/>
      <c r="E267" s="244"/>
      <c r="F267" s="244"/>
      <c r="G267" s="245"/>
      <c r="L267" s="179" t="s">
        <v>507</v>
      </c>
      <c r="O267" s="169">
        <v>3</v>
      </c>
    </row>
    <row r="268" spans="1:104" ht="22.5">
      <c r="A268" s="170">
        <v>169</v>
      </c>
      <c r="B268" s="171" t="s">
        <v>508</v>
      </c>
      <c r="C268" s="172" t="s">
        <v>509</v>
      </c>
      <c r="D268" s="173" t="s">
        <v>189</v>
      </c>
      <c r="E268" s="174">
        <v>3</v>
      </c>
      <c r="F268" s="174">
        <v>0</v>
      </c>
      <c r="G268" s="175">
        <f>E268*F268</f>
        <v>0</v>
      </c>
      <c r="O268" s="169">
        <v>2</v>
      </c>
      <c r="AA268" s="145">
        <v>12</v>
      </c>
      <c r="AB268" s="145">
        <v>0</v>
      </c>
      <c r="AC268" s="145">
        <v>488</v>
      </c>
      <c r="AZ268" s="145">
        <v>1</v>
      </c>
      <c r="BA268" s="145">
        <f>IF(AZ268=1,G268,0)</f>
        <v>0</v>
      </c>
      <c r="BB268" s="145">
        <f>IF(AZ268=2,G268,0)</f>
        <v>0</v>
      </c>
      <c r="BC268" s="145">
        <f>IF(AZ268=3,G268,0)</f>
        <v>0</v>
      </c>
      <c r="BD268" s="145">
        <f>IF(AZ268=4,G268,0)</f>
        <v>0</v>
      </c>
      <c r="BE268" s="145">
        <f>IF(AZ268=5,G268,0)</f>
        <v>0</v>
      </c>
      <c r="CA268" s="176">
        <v>12</v>
      </c>
      <c r="CB268" s="176">
        <v>0</v>
      </c>
      <c r="CZ268" s="145">
        <v>0</v>
      </c>
    </row>
    <row r="269" spans="1:15" ht="12.75">
      <c r="A269" s="177"/>
      <c r="B269" s="178"/>
      <c r="C269" s="243" t="s">
        <v>510</v>
      </c>
      <c r="D269" s="244"/>
      <c r="E269" s="244"/>
      <c r="F269" s="244"/>
      <c r="G269" s="245"/>
      <c r="L269" s="179" t="s">
        <v>510</v>
      </c>
      <c r="O269" s="169">
        <v>3</v>
      </c>
    </row>
    <row r="270" spans="1:15" ht="12.75">
      <c r="A270" s="177"/>
      <c r="B270" s="178"/>
      <c r="C270" s="243"/>
      <c r="D270" s="244"/>
      <c r="E270" s="244"/>
      <c r="F270" s="244"/>
      <c r="G270" s="245"/>
      <c r="L270" s="179"/>
      <c r="O270" s="169">
        <v>3</v>
      </c>
    </row>
    <row r="271" spans="1:15" ht="22.5">
      <c r="A271" s="177"/>
      <c r="B271" s="178"/>
      <c r="C271" s="243" t="s">
        <v>498</v>
      </c>
      <c r="D271" s="244"/>
      <c r="E271" s="244"/>
      <c r="F271" s="244"/>
      <c r="G271" s="245"/>
      <c r="L271" s="179" t="s">
        <v>498</v>
      </c>
      <c r="O271" s="169">
        <v>3</v>
      </c>
    </row>
    <row r="272" spans="1:104" ht="22.5">
      <c r="A272" s="170">
        <v>170</v>
      </c>
      <c r="B272" s="171" t="s">
        <v>511</v>
      </c>
      <c r="C272" s="172" t="s">
        <v>512</v>
      </c>
      <c r="D272" s="173" t="s">
        <v>189</v>
      </c>
      <c r="E272" s="174">
        <v>2</v>
      </c>
      <c r="F272" s="174">
        <v>0</v>
      </c>
      <c r="G272" s="175">
        <f>E272*F272</f>
        <v>0</v>
      </c>
      <c r="O272" s="169">
        <v>2</v>
      </c>
      <c r="AA272" s="145">
        <v>12</v>
      </c>
      <c r="AB272" s="145">
        <v>0</v>
      </c>
      <c r="AC272" s="145">
        <v>489</v>
      </c>
      <c r="AZ272" s="145">
        <v>1</v>
      </c>
      <c r="BA272" s="145">
        <f>IF(AZ272=1,G272,0)</f>
        <v>0</v>
      </c>
      <c r="BB272" s="145">
        <f>IF(AZ272=2,G272,0)</f>
        <v>0</v>
      </c>
      <c r="BC272" s="145">
        <f>IF(AZ272=3,G272,0)</f>
        <v>0</v>
      </c>
      <c r="BD272" s="145">
        <f>IF(AZ272=4,G272,0)</f>
        <v>0</v>
      </c>
      <c r="BE272" s="145">
        <f>IF(AZ272=5,G272,0)</f>
        <v>0</v>
      </c>
      <c r="CA272" s="176">
        <v>12</v>
      </c>
      <c r="CB272" s="176">
        <v>0</v>
      </c>
      <c r="CZ272" s="145">
        <v>0</v>
      </c>
    </row>
    <row r="273" spans="1:15" ht="22.5">
      <c r="A273" s="177"/>
      <c r="B273" s="178"/>
      <c r="C273" s="243" t="s">
        <v>498</v>
      </c>
      <c r="D273" s="244"/>
      <c r="E273" s="244"/>
      <c r="F273" s="244"/>
      <c r="G273" s="245"/>
      <c r="L273" s="179" t="s">
        <v>498</v>
      </c>
      <c r="O273" s="169">
        <v>3</v>
      </c>
    </row>
    <row r="274" spans="1:104" ht="22.5">
      <c r="A274" s="170">
        <v>171</v>
      </c>
      <c r="B274" s="171" t="s">
        <v>513</v>
      </c>
      <c r="C274" s="172" t="s">
        <v>514</v>
      </c>
      <c r="D274" s="173" t="s">
        <v>189</v>
      </c>
      <c r="E274" s="174">
        <v>1</v>
      </c>
      <c r="F274" s="174">
        <v>0</v>
      </c>
      <c r="G274" s="175">
        <f>E274*F274</f>
        <v>0</v>
      </c>
      <c r="O274" s="169">
        <v>2</v>
      </c>
      <c r="AA274" s="145">
        <v>12</v>
      </c>
      <c r="AB274" s="145">
        <v>0</v>
      </c>
      <c r="AC274" s="145">
        <v>490</v>
      </c>
      <c r="AZ274" s="145">
        <v>1</v>
      </c>
      <c r="BA274" s="145">
        <f>IF(AZ274=1,G274,0)</f>
        <v>0</v>
      </c>
      <c r="BB274" s="145">
        <f>IF(AZ274=2,G274,0)</f>
        <v>0</v>
      </c>
      <c r="BC274" s="145">
        <f>IF(AZ274=3,G274,0)</f>
        <v>0</v>
      </c>
      <c r="BD274" s="145">
        <f>IF(AZ274=4,G274,0)</f>
        <v>0</v>
      </c>
      <c r="BE274" s="145">
        <f>IF(AZ274=5,G274,0)</f>
        <v>0</v>
      </c>
      <c r="CA274" s="176">
        <v>12</v>
      </c>
      <c r="CB274" s="176">
        <v>0</v>
      </c>
      <c r="CZ274" s="145">
        <v>0</v>
      </c>
    </row>
    <row r="275" spans="1:15" ht="22.5">
      <c r="A275" s="177"/>
      <c r="B275" s="178"/>
      <c r="C275" s="243" t="s">
        <v>498</v>
      </c>
      <c r="D275" s="244"/>
      <c r="E275" s="244"/>
      <c r="F275" s="244"/>
      <c r="G275" s="245"/>
      <c r="L275" s="179" t="s">
        <v>498</v>
      </c>
      <c r="O275" s="169">
        <v>3</v>
      </c>
    </row>
    <row r="276" spans="1:104" ht="22.5">
      <c r="A276" s="170">
        <v>172</v>
      </c>
      <c r="B276" s="171" t="s">
        <v>515</v>
      </c>
      <c r="C276" s="172" t="s">
        <v>516</v>
      </c>
      <c r="D276" s="173" t="s">
        <v>189</v>
      </c>
      <c r="E276" s="174">
        <v>1</v>
      </c>
      <c r="F276" s="174">
        <v>0</v>
      </c>
      <c r="G276" s="175">
        <f>E276*F276</f>
        <v>0</v>
      </c>
      <c r="O276" s="169">
        <v>2</v>
      </c>
      <c r="AA276" s="145">
        <v>12</v>
      </c>
      <c r="AB276" s="145">
        <v>0</v>
      </c>
      <c r="AC276" s="145">
        <v>491</v>
      </c>
      <c r="AZ276" s="145">
        <v>1</v>
      </c>
      <c r="BA276" s="145">
        <f>IF(AZ276=1,G276,0)</f>
        <v>0</v>
      </c>
      <c r="BB276" s="145">
        <f>IF(AZ276=2,G276,0)</f>
        <v>0</v>
      </c>
      <c r="BC276" s="145">
        <f>IF(AZ276=3,G276,0)</f>
        <v>0</v>
      </c>
      <c r="BD276" s="145">
        <f>IF(AZ276=4,G276,0)</f>
        <v>0</v>
      </c>
      <c r="BE276" s="145">
        <f>IF(AZ276=5,G276,0)</f>
        <v>0</v>
      </c>
      <c r="CA276" s="176">
        <v>12</v>
      </c>
      <c r="CB276" s="176">
        <v>0</v>
      </c>
      <c r="CZ276" s="145">
        <v>0</v>
      </c>
    </row>
    <row r="277" spans="1:15" ht="22.5">
      <c r="A277" s="177"/>
      <c r="B277" s="178"/>
      <c r="C277" s="243" t="s">
        <v>498</v>
      </c>
      <c r="D277" s="244"/>
      <c r="E277" s="244"/>
      <c r="F277" s="244"/>
      <c r="G277" s="245"/>
      <c r="L277" s="179" t="s">
        <v>498</v>
      </c>
      <c r="O277" s="169">
        <v>3</v>
      </c>
    </row>
    <row r="278" spans="1:104" ht="22.5">
      <c r="A278" s="170">
        <v>173</v>
      </c>
      <c r="B278" s="171" t="s">
        <v>517</v>
      </c>
      <c r="C278" s="172" t="s">
        <v>518</v>
      </c>
      <c r="D278" s="173" t="s">
        <v>189</v>
      </c>
      <c r="E278" s="174">
        <v>1</v>
      </c>
      <c r="F278" s="174">
        <v>0</v>
      </c>
      <c r="G278" s="175">
        <f>E278*F278</f>
        <v>0</v>
      </c>
      <c r="O278" s="169">
        <v>2</v>
      </c>
      <c r="AA278" s="145">
        <v>12</v>
      </c>
      <c r="AB278" s="145">
        <v>0</v>
      </c>
      <c r="AC278" s="145">
        <v>492</v>
      </c>
      <c r="AZ278" s="145">
        <v>1</v>
      </c>
      <c r="BA278" s="145">
        <f>IF(AZ278=1,G278,0)</f>
        <v>0</v>
      </c>
      <c r="BB278" s="145">
        <f>IF(AZ278=2,G278,0)</f>
        <v>0</v>
      </c>
      <c r="BC278" s="145">
        <f>IF(AZ278=3,G278,0)</f>
        <v>0</v>
      </c>
      <c r="BD278" s="145">
        <f>IF(AZ278=4,G278,0)</f>
        <v>0</v>
      </c>
      <c r="BE278" s="145">
        <f>IF(AZ278=5,G278,0)</f>
        <v>0</v>
      </c>
      <c r="CA278" s="176">
        <v>12</v>
      </c>
      <c r="CB278" s="176">
        <v>0</v>
      </c>
      <c r="CZ278" s="145">
        <v>0</v>
      </c>
    </row>
    <row r="279" spans="1:15" ht="22.5">
      <c r="A279" s="177"/>
      <c r="B279" s="178"/>
      <c r="C279" s="243" t="s">
        <v>498</v>
      </c>
      <c r="D279" s="244"/>
      <c r="E279" s="244"/>
      <c r="F279" s="244"/>
      <c r="G279" s="245"/>
      <c r="L279" s="179" t="s">
        <v>498</v>
      </c>
      <c r="O279" s="169">
        <v>3</v>
      </c>
    </row>
    <row r="280" spans="1:104" ht="22.5">
      <c r="A280" s="170">
        <v>174</v>
      </c>
      <c r="B280" s="171" t="s">
        <v>519</v>
      </c>
      <c r="C280" s="172" t="s">
        <v>520</v>
      </c>
      <c r="D280" s="173" t="s">
        <v>189</v>
      </c>
      <c r="E280" s="174">
        <v>1</v>
      </c>
      <c r="F280" s="174">
        <v>0</v>
      </c>
      <c r="G280" s="175">
        <f>E280*F280</f>
        <v>0</v>
      </c>
      <c r="O280" s="169">
        <v>2</v>
      </c>
      <c r="AA280" s="145">
        <v>12</v>
      </c>
      <c r="AB280" s="145">
        <v>0</v>
      </c>
      <c r="AC280" s="145">
        <v>493</v>
      </c>
      <c r="AZ280" s="145">
        <v>1</v>
      </c>
      <c r="BA280" s="145">
        <f>IF(AZ280=1,G280,0)</f>
        <v>0</v>
      </c>
      <c r="BB280" s="145">
        <f>IF(AZ280=2,G280,0)</f>
        <v>0</v>
      </c>
      <c r="BC280" s="145">
        <f>IF(AZ280=3,G280,0)</f>
        <v>0</v>
      </c>
      <c r="BD280" s="145">
        <f>IF(AZ280=4,G280,0)</f>
        <v>0</v>
      </c>
      <c r="BE280" s="145">
        <f>IF(AZ280=5,G280,0)</f>
        <v>0</v>
      </c>
      <c r="CA280" s="176">
        <v>12</v>
      </c>
      <c r="CB280" s="176">
        <v>0</v>
      </c>
      <c r="CZ280" s="145">
        <v>0</v>
      </c>
    </row>
    <row r="281" spans="1:15" ht="22.5">
      <c r="A281" s="177"/>
      <c r="B281" s="178"/>
      <c r="C281" s="243" t="s">
        <v>498</v>
      </c>
      <c r="D281" s="244"/>
      <c r="E281" s="244"/>
      <c r="F281" s="244"/>
      <c r="G281" s="245"/>
      <c r="L281" s="179" t="s">
        <v>498</v>
      </c>
      <c r="O281" s="169">
        <v>3</v>
      </c>
    </row>
    <row r="282" spans="1:57" ht="12.75">
      <c r="A282" s="180"/>
      <c r="B282" s="181" t="s">
        <v>75</v>
      </c>
      <c r="C282" s="182" t="str">
        <f>CONCATENATE(B231," ",C231)</f>
        <v>9 Ostatní konstrukce, bourání</v>
      </c>
      <c r="D282" s="183"/>
      <c r="E282" s="184"/>
      <c r="F282" s="185"/>
      <c r="G282" s="186">
        <f>SUM(G231:G281)</f>
        <v>0</v>
      </c>
      <c r="O282" s="169">
        <v>4</v>
      </c>
      <c r="BA282" s="187">
        <f>SUM(BA231:BA281)</f>
        <v>0</v>
      </c>
      <c r="BB282" s="187">
        <f>SUM(BB231:BB281)</f>
        <v>0</v>
      </c>
      <c r="BC282" s="187">
        <f>SUM(BC231:BC281)</f>
        <v>0</v>
      </c>
      <c r="BD282" s="187">
        <f>SUM(BD231:BD281)</f>
        <v>0</v>
      </c>
      <c r="BE282" s="187">
        <f>SUM(BE231:BE281)</f>
        <v>0</v>
      </c>
    </row>
    <row r="283" spans="1:15" ht="12.75">
      <c r="A283" s="162" t="s">
        <v>72</v>
      </c>
      <c r="B283" s="163" t="s">
        <v>521</v>
      </c>
      <c r="C283" s="164" t="s">
        <v>522</v>
      </c>
      <c r="D283" s="165"/>
      <c r="E283" s="166"/>
      <c r="F283" s="166"/>
      <c r="G283" s="167"/>
      <c r="H283" s="168"/>
      <c r="I283" s="168"/>
      <c r="O283" s="169">
        <v>1</v>
      </c>
    </row>
    <row r="284" spans="1:104" ht="22.5">
      <c r="A284" s="170">
        <v>175</v>
      </c>
      <c r="B284" s="171" t="s">
        <v>523</v>
      </c>
      <c r="C284" s="172" t="s">
        <v>524</v>
      </c>
      <c r="D284" s="173" t="s">
        <v>217</v>
      </c>
      <c r="E284" s="174">
        <v>124</v>
      </c>
      <c r="F284" s="174">
        <v>0</v>
      </c>
      <c r="G284" s="175">
        <f>E284*F284</f>
        <v>0</v>
      </c>
      <c r="O284" s="169">
        <v>2</v>
      </c>
      <c r="AA284" s="145">
        <v>1</v>
      </c>
      <c r="AB284" s="145">
        <v>1</v>
      </c>
      <c r="AC284" s="145">
        <v>1</v>
      </c>
      <c r="AZ284" s="145">
        <v>1</v>
      </c>
      <c r="BA284" s="145">
        <f>IF(AZ284=1,G284,0)</f>
        <v>0</v>
      </c>
      <c r="BB284" s="145">
        <f>IF(AZ284=2,G284,0)</f>
        <v>0</v>
      </c>
      <c r="BC284" s="145">
        <f>IF(AZ284=3,G284,0)</f>
        <v>0</v>
      </c>
      <c r="BD284" s="145">
        <f>IF(AZ284=4,G284,0)</f>
        <v>0</v>
      </c>
      <c r="BE284" s="145">
        <f>IF(AZ284=5,G284,0)</f>
        <v>0</v>
      </c>
      <c r="CA284" s="176">
        <v>1</v>
      </c>
      <c r="CB284" s="176">
        <v>1</v>
      </c>
      <c r="CZ284" s="145">
        <v>0.11221</v>
      </c>
    </row>
    <row r="285" spans="1:104" ht="22.5">
      <c r="A285" s="170">
        <v>176</v>
      </c>
      <c r="B285" s="171" t="s">
        <v>525</v>
      </c>
      <c r="C285" s="172" t="s">
        <v>526</v>
      </c>
      <c r="D285" s="173" t="s">
        <v>189</v>
      </c>
      <c r="E285" s="174">
        <v>126.48</v>
      </c>
      <c r="F285" s="174">
        <v>0</v>
      </c>
      <c r="G285" s="175">
        <f>E285*F285</f>
        <v>0</v>
      </c>
      <c r="O285" s="169">
        <v>2</v>
      </c>
      <c r="AA285" s="145">
        <v>3</v>
      </c>
      <c r="AB285" s="145">
        <v>0</v>
      </c>
      <c r="AC285" s="145">
        <v>59217465</v>
      </c>
      <c r="AZ285" s="145">
        <v>1</v>
      </c>
      <c r="BA285" s="145">
        <f>IF(AZ285=1,G285,0)</f>
        <v>0</v>
      </c>
      <c r="BB285" s="145">
        <f>IF(AZ285=2,G285,0)</f>
        <v>0</v>
      </c>
      <c r="BC285" s="145">
        <f>IF(AZ285=3,G285,0)</f>
        <v>0</v>
      </c>
      <c r="BD285" s="145">
        <f>IF(AZ285=4,G285,0)</f>
        <v>0</v>
      </c>
      <c r="BE285" s="145">
        <f>IF(AZ285=5,G285,0)</f>
        <v>0</v>
      </c>
      <c r="CA285" s="176">
        <v>3</v>
      </c>
      <c r="CB285" s="176">
        <v>0</v>
      </c>
      <c r="CZ285" s="145">
        <v>0.048</v>
      </c>
    </row>
    <row r="286" spans="1:57" ht="12.75">
      <c r="A286" s="180"/>
      <c r="B286" s="181" t="s">
        <v>75</v>
      </c>
      <c r="C286" s="182" t="str">
        <f>CONCATENATE(B283," ",C283)</f>
        <v>91 Doplňující práce na komunikaci</v>
      </c>
      <c r="D286" s="183"/>
      <c r="E286" s="184"/>
      <c r="F286" s="185"/>
      <c r="G286" s="186">
        <f>SUM(G283:G285)</f>
        <v>0</v>
      </c>
      <c r="O286" s="169">
        <v>4</v>
      </c>
      <c r="BA286" s="187">
        <f>SUM(BA283:BA285)</f>
        <v>0</v>
      </c>
      <c r="BB286" s="187">
        <f>SUM(BB283:BB285)</f>
        <v>0</v>
      </c>
      <c r="BC286" s="187">
        <f>SUM(BC283:BC285)</f>
        <v>0</v>
      </c>
      <c r="BD286" s="187">
        <f>SUM(BD283:BD285)</f>
        <v>0</v>
      </c>
      <c r="BE286" s="187">
        <f>SUM(BE283:BE285)</f>
        <v>0</v>
      </c>
    </row>
    <row r="287" spans="1:15" ht="12.75">
      <c r="A287" s="162" t="s">
        <v>72</v>
      </c>
      <c r="B287" s="163" t="s">
        <v>527</v>
      </c>
      <c r="C287" s="164" t="s">
        <v>528</v>
      </c>
      <c r="D287" s="165"/>
      <c r="E287" s="166"/>
      <c r="F287" s="166"/>
      <c r="G287" s="167"/>
      <c r="H287" s="168"/>
      <c r="I287" s="168"/>
      <c r="O287" s="169">
        <v>1</v>
      </c>
    </row>
    <row r="288" spans="1:104" ht="12.75">
      <c r="A288" s="170">
        <v>177</v>
      </c>
      <c r="B288" s="171" t="s">
        <v>529</v>
      </c>
      <c r="C288" s="172" t="s">
        <v>530</v>
      </c>
      <c r="D288" s="173" t="s">
        <v>86</v>
      </c>
      <c r="E288" s="174">
        <v>624.861</v>
      </c>
      <c r="F288" s="174">
        <v>0</v>
      </c>
      <c r="G288" s="175">
        <f>E288*F288</f>
        <v>0</v>
      </c>
      <c r="O288" s="169">
        <v>2</v>
      </c>
      <c r="AA288" s="145">
        <v>1</v>
      </c>
      <c r="AB288" s="145">
        <v>1</v>
      </c>
      <c r="AC288" s="145">
        <v>1</v>
      </c>
      <c r="AZ288" s="145">
        <v>1</v>
      </c>
      <c r="BA288" s="145">
        <f>IF(AZ288=1,G288,0)</f>
        <v>0</v>
      </c>
      <c r="BB288" s="145">
        <f>IF(AZ288=2,G288,0)</f>
        <v>0</v>
      </c>
      <c r="BC288" s="145">
        <f>IF(AZ288=3,G288,0)</f>
        <v>0</v>
      </c>
      <c r="BD288" s="145">
        <f>IF(AZ288=4,G288,0)</f>
        <v>0</v>
      </c>
      <c r="BE288" s="145">
        <f>IF(AZ288=5,G288,0)</f>
        <v>0</v>
      </c>
      <c r="CA288" s="176">
        <v>1</v>
      </c>
      <c r="CB288" s="176">
        <v>1</v>
      </c>
      <c r="CZ288" s="145">
        <v>0.01838</v>
      </c>
    </row>
    <row r="289" spans="1:104" ht="12.75">
      <c r="A289" s="170">
        <v>178</v>
      </c>
      <c r="B289" s="171" t="s">
        <v>531</v>
      </c>
      <c r="C289" s="172" t="s">
        <v>532</v>
      </c>
      <c r="D289" s="173" t="s">
        <v>86</v>
      </c>
      <c r="E289" s="174">
        <v>3124.305</v>
      </c>
      <c r="F289" s="174">
        <v>0</v>
      </c>
      <c r="G289" s="175">
        <f>E289*F289</f>
        <v>0</v>
      </c>
      <c r="O289" s="169">
        <v>2</v>
      </c>
      <c r="AA289" s="145">
        <v>1</v>
      </c>
      <c r="AB289" s="145">
        <v>1</v>
      </c>
      <c r="AC289" s="145">
        <v>1</v>
      </c>
      <c r="AZ289" s="145">
        <v>1</v>
      </c>
      <c r="BA289" s="145">
        <f>IF(AZ289=1,G289,0)</f>
        <v>0</v>
      </c>
      <c r="BB289" s="145">
        <f>IF(AZ289=2,G289,0)</f>
        <v>0</v>
      </c>
      <c r="BC289" s="145">
        <f>IF(AZ289=3,G289,0)</f>
        <v>0</v>
      </c>
      <c r="BD289" s="145">
        <f>IF(AZ289=4,G289,0)</f>
        <v>0</v>
      </c>
      <c r="BE289" s="145">
        <f>IF(AZ289=5,G289,0)</f>
        <v>0</v>
      </c>
      <c r="CA289" s="176">
        <v>1</v>
      </c>
      <c r="CB289" s="176">
        <v>1</v>
      </c>
      <c r="CZ289" s="145">
        <v>0.00097</v>
      </c>
    </row>
    <row r="290" spans="1:15" ht="12.75">
      <c r="A290" s="177"/>
      <c r="B290" s="178"/>
      <c r="C290" s="243" t="s">
        <v>533</v>
      </c>
      <c r="D290" s="244"/>
      <c r="E290" s="244"/>
      <c r="F290" s="244"/>
      <c r="G290" s="245"/>
      <c r="L290" s="179" t="s">
        <v>533</v>
      </c>
      <c r="O290" s="169">
        <v>3</v>
      </c>
    </row>
    <row r="291" spans="1:104" ht="12.75">
      <c r="A291" s="170">
        <v>179</v>
      </c>
      <c r="B291" s="171" t="s">
        <v>534</v>
      </c>
      <c r="C291" s="172" t="s">
        <v>535</v>
      </c>
      <c r="D291" s="173" t="s">
        <v>86</v>
      </c>
      <c r="E291" s="174">
        <v>624.861</v>
      </c>
      <c r="F291" s="174">
        <v>0</v>
      </c>
      <c r="G291" s="175">
        <f aca="true" t="shared" si="36" ref="G291:G296">E291*F291</f>
        <v>0</v>
      </c>
      <c r="O291" s="169">
        <v>2</v>
      </c>
      <c r="AA291" s="145">
        <v>1</v>
      </c>
      <c r="AB291" s="145">
        <v>1</v>
      </c>
      <c r="AC291" s="145">
        <v>1</v>
      </c>
      <c r="AZ291" s="145">
        <v>1</v>
      </c>
      <c r="BA291" s="145">
        <f aca="true" t="shared" si="37" ref="BA291:BA296">IF(AZ291=1,G291,0)</f>
        <v>0</v>
      </c>
      <c r="BB291" s="145">
        <f aca="true" t="shared" si="38" ref="BB291:BB296">IF(AZ291=2,G291,0)</f>
        <v>0</v>
      </c>
      <c r="BC291" s="145">
        <f aca="true" t="shared" si="39" ref="BC291:BC296">IF(AZ291=3,G291,0)</f>
        <v>0</v>
      </c>
      <c r="BD291" s="145">
        <f aca="true" t="shared" si="40" ref="BD291:BD296">IF(AZ291=4,G291,0)</f>
        <v>0</v>
      </c>
      <c r="BE291" s="145">
        <f aca="true" t="shared" si="41" ref="BE291:BE296">IF(AZ291=5,G291,0)</f>
        <v>0</v>
      </c>
      <c r="CA291" s="176">
        <v>1</v>
      </c>
      <c r="CB291" s="176">
        <v>1</v>
      </c>
      <c r="CZ291" s="145">
        <v>0</v>
      </c>
    </row>
    <row r="292" spans="1:104" ht="12.75">
      <c r="A292" s="170">
        <v>180</v>
      </c>
      <c r="B292" s="171" t="s">
        <v>536</v>
      </c>
      <c r="C292" s="172" t="s">
        <v>537</v>
      </c>
      <c r="D292" s="173" t="s">
        <v>86</v>
      </c>
      <c r="E292" s="174">
        <v>48.54</v>
      </c>
      <c r="F292" s="174">
        <v>0</v>
      </c>
      <c r="G292" s="175">
        <f t="shared" si="36"/>
        <v>0</v>
      </c>
      <c r="O292" s="169">
        <v>2</v>
      </c>
      <c r="AA292" s="145">
        <v>1</v>
      </c>
      <c r="AB292" s="145">
        <v>1</v>
      </c>
      <c r="AC292" s="145">
        <v>1</v>
      </c>
      <c r="AZ292" s="145">
        <v>1</v>
      </c>
      <c r="BA292" s="145">
        <f t="shared" si="37"/>
        <v>0</v>
      </c>
      <c r="BB292" s="145">
        <f t="shared" si="38"/>
        <v>0</v>
      </c>
      <c r="BC292" s="145">
        <f t="shared" si="39"/>
        <v>0</v>
      </c>
      <c r="BD292" s="145">
        <f t="shared" si="40"/>
        <v>0</v>
      </c>
      <c r="BE292" s="145">
        <f t="shared" si="41"/>
        <v>0</v>
      </c>
      <c r="CA292" s="176">
        <v>1</v>
      </c>
      <c r="CB292" s="176">
        <v>1</v>
      </c>
      <c r="CZ292" s="145">
        <v>0.00121</v>
      </c>
    </row>
    <row r="293" spans="1:104" ht="12.75">
      <c r="A293" s="170">
        <v>181</v>
      </c>
      <c r="B293" s="171" t="s">
        <v>538</v>
      </c>
      <c r="C293" s="172" t="s">
        <v>539</v>
      </c>
      <c r="D293" s="173" t="s">
        <v>86</v>
      </c>
      <c r="E293" s="174">
        <v>502.69</v>
      </c>
      <c r="F293" s="174">
        <v>0</v>
      </c>
      <c r="G293" s="175">
        <f t="shared" si="36"/>
        <v>0</v>
      </c>
      <c r="O293" s="169">
        <v>2</v>
      </c>
      <c r="AA293" s="145">
        <v>1</v>
      </c>
      <c r="AB293" s="145">
        <v>1</v>
      </c>
      <c r="AC293" s="145">
        <v>1</v>
      </c>
      <c r="AZ293" s="145">
        <v>1</v>
      </c>
      <c r="BA293" s="145">
        <f t="shared" si="37"/>
        <v>0</v>
      </c>
      <c r="BB293" s="145">
        <f t="shared" si="38"/>
        <v>0</v>
      </c>
      <c r="BC293" s="145">
        <f t="shared" si="39"/>
        <v>0</v>
      </c>
      <c r="BD293" s="145">
        <f t="shared" si="40"/>
        <v>0</v>
      </c>
      <c r="BE293" s="145">
        <f t="shared" si="41"/>
        <v>0</v>
      </c>
      <c r="CA293" s="176">
        <v>1</v>
      </c>
      <c r="CB293" s="176">
        <v>1</v>
      </c>
      <c r="CZ293" s="145">
        <v>0.00158</v>
      </c>
    </row>
    <row r="294" spans="1:104" ht="12.75">
      <c r="A294" s="170">
        <v>182</v>
      </c>
      <c r="B294" s="171" t="s">
        <v>540</v>
      </c>
      <c r="C294" s="172" t="s">
        <v>541</v>
      </c>
      <c r="D294" s="173" t="s">
        <v>86</v>
      </c>
      <c r="E294" s="174">
        <v>138.83</v>
      </c>
      <c r="F294" s="174">
        <v>0</v>
      </c>
      <c r="G294" s="175">
        <f t="shared" si="36"/>
        <v>0</v>
      </c>
      <c r="O294" s="169">
        <v>2</v>
      </c>
      <c r="AA294" s="145">
        <v>1</v>
      </c>
      <c r="AB294" s="145">
        <v>1</v>
      </c>
      <c r="AC294" s="145">
        <v>1</v>
      </c>
      <c r="AZ294" s="145">
        <v>1</v>
      </c>
      <c r="BA294" s="145">
        <f t="shared" si="37"/>
        <v>0</v>
      </c>
      <c r="BB294" s="145">
        <f t="shared" si="38"/>
        <v>0</v>
      </c>
      <c r="BC294" s="145">
        <f t="shared" si="39"/>
        <v>0</v>
      </c>
      <c r="BD294" s="145">
        <f t="shared" si="40"/>
        <v>0</v>
      </c>
      <c r="BE294" s="145">
        <f t="shared" si="41"/>
        <v>0</v>
      </c>
      <c r="CA294" s="176">
        <v>1</v>
      </c>
      <c r="CB294" s="176">
        <v>1</v>
      </c>
      <c r="CZ294" s="145">
        <v>0.00592</v>
      </c>
    </row>
    <row r="295" spans="1:104" ht="12.75">
      <c r="A295" s="170">
        <v>183</v>
      </c>
      <c r="B295" s="171" t="s">
        <v>542</v>
      </c>
      <c r="C295" s="172" t="s">
        <v>543</v>
      </c>
      <c r="D295" s="173" t="s">
        <v>86</v>
      </c>
      <c r="E295" s="174">
        <v>10</v>
      </c>
      <c r="F295" s="174">
        <v>0</v>
      </c>
      <c r="G295" s="175">
        <f t="shared" si="36"/>
        <v>0</v>
      </c>
      <c r="O295" s="169">
        <v>2</v>
      </c>
      <c r="AA295" s="145">
        <v>1</v>
      </c>
      <c r="AB295" s="145">
        <v>1</v>
      </c>
      <c r="AC295" s="145">
        <v>1</v>
      </c>
      <c r="AZ295" s="145">
        <v>1</v>
      </c>
      <c r="BA295" s="145">
        <f t="shared" si="37"/>
        <v>0</v>
      </c>
      <c r="BB295" s="145">
        <f t="shared" si="38"/>
        <v>0</v>
      </c>
      <c r="BC295" s="145">
        <f t="shared" si="39"/>
        <v>0</v>
      </c>
      <c r="BD295" s="145">
        <f t="shared" si="40"/>
        <v>0</v>
      </c>
      <c r="BE295" s="145">
        <f t="shared" si="41"/>
        <v>0</v>
      </c>
      <c r="CA295" s="176">
        <v>1</v>
      </c>
      <c r="CB295" s="176">
        <v>1</v>
      </c>
      <c r="CZ295" s="145">
        <v>0.00586</v>
      </c>
    </row>
    <row r="296" spans="1:104" ht="12.75">
      <c r="A296" s="170">
        <v>184</v>
      </c>
      <c r="B296" s="171" t="s">
        <v>544</v>
      </c>
      <c r="C296" s="172" t="s">
        <v>545</v>
      </c>
      <c r="D296" s="173" t="s">
        <v>86</v>
      </c>
      <c r="E296" s="174">
        <v>624.861</v>
      </c>
      <c r="F296" s="174">
        <v>0</v>
      </c>
      <c r="G296" s="175">
        <f t="shared" si="36"/>
        <v>0</v>
      </c>
      <c r="O296" s="169">
        <v>2</v>
      </c>
      <c r="AA296" s="145">
        <v>1</v>
      </c>
      <c r="AB296" s="145">
        <v>1</v>
      </c>
      <c r="AC296" s="145">
        <v>1</v>
      </c>
      <c r="AZ296" s="145">
        <v>1</v>
      </c>
      <c r="BA296" s="145">
        <f t="shared" si="37"/>
        <v>0</v>
      </c>
      <c r="BB296" s="145">
        <f t="shared" si="38"/>
        <v>0</v>
      </c>
      <c r="BC296" s="145">
        <f t="shared" si="39"/>
        <v>0</v>
      </c>
      <c r="BD296" s="145">
        <f t="shared" si="40"/>
        <v>0</v>
      </c>
      <c r="BE296" s="145">
        <f t="shared" si="41"/>
        <v>0</v>
      </c>
      <c r="CA296" s="176">
        <v>1</v>
      </c>
      <c r="CB296" s="176">
        <v>1</v>
      </c>
      <c r="CZ296" s="145">
        <v>0</v>
      </c>
    </row>
    <row r="297" spans="1:15" ht="12.75">
      <c r="A297" s="177"/>
      <c r="B297" s="178"/>
      <c r="C297" s="243"/>
      <c r="D297" s="244"/>
      <c r="E297" s="244"/>
      <c r="F297" s="244"/>
      <c r="G297" s="245"/>
      <c r="L297" s="179"/>
      <c r="O297" s="169">
        <v>3</v>
      </c>
    </row>
    <row r="298" spans="1:104" ht="12.75">
      <c r="A298" s="170">
        <v>185</v>
      </c>
      <c r="B298" s="171" t="s">
        <v>546</v>
      </c>
      <c r="C298" s="172" t="s">
        <v>547</v>
      </c>
      <c r="D298" s="173" t="s">
        <v>86</v>
      </c>
      <c r="E298" s="174">
        <v>3124.305</v>
      </c>
      <c r="F298" s="174">
        <v>0</v>
      </c>
      <c r="G298" s="175">
        <f>E298*F298</f>
        <v>0</v>
      </c>
      <c r="O298" s="169">
        <v>2</v>
      </c>
      <c r="AA298" s="145">
        <v>1</v>
      </c>
      <c r="AB298" s="145">
        <v>1</v>
      </c>
      <c r="AC298" s="145">
        <v>1</v>
      </c>
      <c r="AZ298" s="145">
        <v>1</v>
      </c>
      <c r="BA298" s="145">
        <f>IF(AZ298=1,G298,0)</f>
        <v>0</v>
      </c>
      <c r="BB298" s="145">
        <f>IF(AZ298=2,G298,0)</f>
        <v>0</v>
      </c>
      <c r="BC298" s="145">
        <f>IF(AZ298=3,G298,0)</f>
        <v>0</v>
      </c>
      <c r="BD298" s="145">
        <f>IF(AZ298=4,G298,0)</f>
        <v>0</v>
      </c>
      <c r="BE298" s="145">
        <f>IF(AZ298=5,G298,0)</f>
        <v>0</v>
      </c>
      <c r="CA298" s="176">
        <v>1</v>
      </c>
      <c r="CB298" s="176">
        <v>1</v>
      </c>
      <c r="CZ298" s="145">
        <v>0</v>
      </c>
    </row>
    <row r="299" spans="1:15" ht="12.75">
      <c r="A299" s="177"/>
      <c r="B299" s="178"/>
      <c r="C299" s="243" t="s">
        <v>533</v>
      </c>
      <c r="D299" s="244"/>
      <c r="E299" s="244"/>
      <c r="F299" s="244"/>
      <c r="G299" s="245"/>
      <c r="L299" s="179" t="s">
        <v>533</v>
      </c>
      <c r="O299" s="169">
        <v>3</v>
      </c>
    </row>
    <row r="300" spans="1:104" ht="12.75">
      <c r="A300" s="170">
        <v>186</v>
      </c>
      <c r="B300" s="171" t="s">
        <v>548</v>
      </c>
      <c r="C300" s="172" t="s">
        <v>549</v>
      </c>
      <c r="D300" s="173" t="s">
        <v>86</v>
      </c>
      <c r="E300" s="174">
        <v>624.861</v>
      </c>
      <c r="F300" s="174">
        <v>0</v>
      </c>
      <c r="G300" s="175">
        <f>E300*F300</f>
        <v>0</v>
      </c>
      <c r="O300" s="169">
        <v>2</v>
      </c>
      <c r="AA300" s="145">
        <v>1</v>
      </c>
      <c r="AB300" s="145">
        <v>1</v>
      </c>
      <c r="AC300" s="145">
        <v>1</v>
      </c>
      <c r="AZ300" s="145">
        <v>1</v>
      </c>
      <c r="BA300" s="145">
        <f>IF(AZ300=1,G300,0)</f>
        <v>0</v>
      </c>
      <c r="BB300" s="145">
        <f>IF(AZ300=2,G300,0)</f>
        <v>0</v>
      </c>
      <c r="BC300" s="145">
        <f>IF(AZ300=3,G300,0)</f>
        <v>0</v>
      </c>
      <c r="BD300" s="145">
        <f>IF(AZ300=4,G300,0)</f>
        <v>0</v>
      </c>
      <c r="BE300" s="145">
        <f>IF(AZ300=5,G300,0)</f>
        <v>0</v>
      </c>
      <c r="CA300" s="176">
        <v>1</v>
      </c>
      <c r="CB300" s="176">
        <v>1</v>
      </c>
      <c r="CZ300" s="145">
        <v>0</v>
      </c>
    </row>
    <row r="301" spans="1:57" ht="12.75">
      <c r="A301" s="180"/>
      <c r="B301" s="181" t="s">
        <v>75</v>
      </c>
      <c r="C301" s="182" t="str">
        <f>CONCATENATE(B287," ",C287)</f>
        <v>94 Lešení a stavební výtahy</v>
      </c>
      <c r="D301" s="183"/>
      <c r="E301" s="184"/>
      <c r="F301" s="185"/>
      <c r="G301" s="186">
        <f>SUM(G287:G300)</f>
        <v>0</v>
      </c>
      <c r="O301" s="169">
        <v>4</v>
      </c>
      <c r="BA301" s="187">
        <f>SUM(BA287:BA300)</f>
        <v>0</v>
      </c>
      <c r="BB301" s="187">
        <f>SUM(BB287:BB300)</f>
        <v>0</v>
      </c>
      <c r="BC301" s="187">
        <f>SUM(BC287:BC300)</f>
        <v>0</v>
      </c>
      <c r="BD301" s="187">
        <f>SUM(BD287:BD300)</f>
        <v>0</v>
      </c>
      <c r="BE301" s="187">
        <f>SUM(BE287:BE300)</f>
        <v>0</v>
      </c>
    </row>
    <row r="302" spans="1:15" ht="12.75">
      <c r="A302" s="162" t="s">
        <v>72</v>
      </c>
      <c r="B302" s="163" t="s">
        <v>550</v>
      </c>
      <c r="C302" s="164" t="s">
        <v>551</v>
      </c>
      <c r="D302" s="165"/>
      <c r="E302" s="166"/>
      <c r="F302" s="166"/>
      <c r="G302" s="167"/>
      <c r="H302" s="168"/>
      <c r="I302" s="168"/>
      <c r="O302" s="169">
        <v>1</v>
      </c>
    </row>
    <row r="303" spans="1:104" ht="12.75">
      <c r="A303" s="170">
        <v>187</v>
      </c>
      <c r="B303" s="171" t="s">
        <v>552</v>
      </c>
      <c r="C303" s="172" t="s">
        <v>553</v>
      </c>
      <c r="D303" s="173" t="s">
        <v>86</v>
      </c>
      <c r="E303" s="174">
        <v>156.04</v>
      </c>
      <c r="F303" s="174">
        <v>0</v>
      </c>
      <c r="G303" s="175">
        <f aca="true" t="shared" si="42" ref="G303:G308">E303*F303</f>
        <v>0</v>
      </c>
      <c r="O303" s="169">
        <v>2</v>
      </c>
      <c r="AA303" s="145">
        <v>1</v>
      </c>
      <c r="AB303" s="145">
        <v>1</v>
      </c>
      <c r="AC303" s="145">
        <v>1</v>
      </c>
      <c r="AZ303" s="145">
        <v>1</v>
      </c>
      <c r="BA303" s="145">
        <f aca="true" t="shared" si="43" ref="BA303:BA308">IF(AZ303=1,G303,0)</f>
        <v>0</v>
      </c>
      <c r="BB303" s="145">
        <f aca="true" t="shared" si="44" ref="BB303:BB308">IF(AZ303=2,G303,0)</f>
        <v>0</v>
      </c>
      <c r="BC303" s="145">
        <f aca="true" t="shared" si="45" ref="BC303:BC308">IF(AZ303=3,G303,0)</f>
        <v>0</v>
      </c>
      <c r="BD303" s="145">
        <f aca="true" t="shared" si="46" ref="BD303:BD308">IF(AZ303=4,G303,0)</f>
        <v>0</v>
      </c>
      <c r="BE303" s="145">
        <f aca="true" t="shared" si="47" ref="BE303:BE308">IF(AZ303=5,G303,0)</f>
        <v>0</v>
      </c>
      <c r="CA303" s="176">
        <v>1</v>
      </c>
      <c r="CB303" s="176">
        <v>1</v>
      </c>
      <c r="CZ303" s="145">
        <v>0</v>
      </c>
    </row>
    <row r="304" spans="1:104" ht="12.75">
      <c r="A304" s="170">
        <v>188</v>
      </c>
      <c r="B304" s="171" t="s">
        <v>554</v>
      </c>
      <c r="C304" s="172" t="s">
        <v>555</v>
      </c>
      <c r="D304" s="173" t="s">
        <v>86</v>
      </c>
      <c r="E304" s="174">
        <v>693.2</v>
      </c>
      <c r="F304" s="174">
        <v>0</v>
      </c>
      <c r="G304" s="175">
        <f t="shared" si="42"/>
        <v>0</v>
      </c>
      <c r="O304" s="169">
        <v>2</v>
      </c>
      <c r="AA304" s="145">
        <v>1</v>
      </c>
      <c r="AB304" s="145">
        <v>1</v>
      </c>
      <c r="AC304" s="145">
        <v>1</v>
      </c>
      <c r="AZ304" s="145">
        <v>1</v>
      </c>
      <c r="BA304" s="145">
        <f t="shared" si="43"/>
        <v>0</v>
      </c>
      <c r="BB304" s="145">
        <f t="shared" si="44"/>
        <v>0</v>
      </c>
      <c r="BC304" s="145">
        <f t="shared" si="45"/>
        <v>0</v>
      </c>
      <c r="BD304" s="145">
        <f t="shared" si="46"/>
        <v>0</v>
      </c>
      <c r="BE304" s="145">
        <f t="shared" si="47"/>
        <v>0</v>
      </c>
      <c r="CA304" s="176">
        <v>1</v>
      </c>
      <c r="CB304" s="176">
        <v>1</v>
      </c>
      <c r="CZ304" s="145">
        <v>4E-05</v>
      </c>
    </row>
    <row r="305" spans="1:104" ht="22.5">
      <c r="A305" s="170">
        <v>189</v>
      </c>
      <c r="B305" s="171" t="s">
        <v>556</v>
      </c>
      <c r="C305" s="172" t="s">
        <v>557</v>
      </c>
      <c r="D305" s="173" t="s">
        <v>189</v>
      </c>
      <c r="E305" s="174">
        <v>2</v>
      </c>
      <c r="F305" s="174">
        <v>0</v>
      </c>
      <c r="G305" s="175">
        <f t="shared" si="42"/>
        <v>0</v>
      </c>
      <c r="O305" s="169">
        <v>2</v>
      </c>
      <c r="AA305" s="145">
        <v>1</v>
      </c>
      <c r="AB305" s="145">
        <v>1</v>
      </c>
      <c r="AC305" s="145">
        <v>1</v>
      </c>
      <c r="AZ305" s="145">
        <v>1</v>
      </c>
      <c r="BA305" s="145">
        <f t="shared" si="43"/>
        <v>0</v>
      </c>
      <c r="BB305" s="145">
        <f t="shared" si="44"/>
        <v>0</v>
      </c>
      <c r="BC305" s="145">
        <f t="shared" si="45"/>
        <v>0</v>
      </c>
      <c r="BD305" s="145">
        <f t="shared" si="46"/>
        <v>0</v>
      </c>
      <c r="BE305" s="145">
        <f t="shared" si="47"/>
        <v>0</v>
      </c>
      <c r="CA305" s="176">
        <v>1</v>
      </c>
      <c r="CB305" s="176">
        <v>1</v>
      </c>
      <c r="CZ305" s="145">
        <v>0.04867</v>
      </c>
    </row>
    <row r="306" spans="1:104" ht="12.75">
      <c r="A306" s="170">
        <v>190</v>
      </c>
      <c r="B306" s="171" t="s">
        <v>558</v>
      </c>
      <c r="C306" s="172" t="s">
        <v>559</v>
      </c>
      <c r="D306" s="173" t="s">
        <v>189</v>
      </c>
      <c r="E306" s="174">
        <v>1</v>
      </c>
      <c r="F306" s="174">
        <v>0</v>
      </c>
      <c r="G306" s="175">
        <f t="shared" si="42"/>
        <v>0</v>
      </c>
      <c r="O306" s="169">
        <v>2</v>
      </c>
      <c r="AA306" s="145">
        <v>1</v>
      </c>
      <c r="AB306" s="145">
        <v>1</v>
      </c>
      <c r="AC306" s="145">
        <v>1</v>
      </c>
      <c r="AZ306" s="145">
        <v>1</v>
      </c>
      <c r="BA306" s="145">
        <f t="shared" si="43"/>
        <v>0</v>
      </c>
      <c r="BB306" s="145">
        <f t="shared" si="44"/>
        <v>0</v>
      </c>
      <c r="BC306" s="145">
        <f t="shared" si="45"/>
        <v>0</v>
      </c>
      <c r="BD306" s="145">
        <f t="shared" si="46"/>
        <v>0</v>
      </c>
      <c r="BE306" s="145">
        <f t="shared" si="47"/>
        <v>0</v>
      </c>
      <c r="CA306" s="176">
        <v>1</v>
      </c>
      <c r="CB306" s="176">
        <v>1</v>
      </c>
      <c r="CZ306" s="145">
        <v>0.07301</v>
      </c>
    </row>
    <row r="307" spans="1:104" ht="12.75">
      <c r="A307" s="170">
        <v>191</v>
      </c>
      <c r="B307" s="171" t="s">
        <v>560</v>
      </c>
      <c r="C307" s="172" t="s">
        <v>561</v>
      </c>
      <c r="D307" s="173" t="s">
        <v>189</v>
      </c>
      <c r="E307" s="174">
        <v>30</v>
      </c>
      <c r="F307" s="174">
        <v>0</v>
      </c>
      <c r="G307" s="175">
        <f t="shared" si="42"/>
        <v>0</v>
      </c>
      <c r="O307" s="169">
        <v>2</v>
      </c>
      <c r="AA307" s="145">
        <v>1</v>
      </c>
      <c r="AB307" s="145">
        <v>1</v>
      </c>
      <c r="AC307" s="145">
        <v>1</v>
      </c>
      <c r="AZ307" s="145">
        <v>1</v>
      </c>
      <c r="BA307" s="145">
        <f t="shared" si="43"/>
        <v>0</v>
      </c>
      <c r="BB307" s="145">
        <f t="shared" si="44"/>
        <v>0</v>
      </c>
      <c r="BC307" s="145">
        <f t="shared" si="45"/>
        <v>0</v>
      </c>
      <c r="BD307" s="145">
        <f t="shared" si="46"/>
        <v>0</v>
      </c>
      <c r="BE307" s="145">
        <f t="shared" si="47"/>
        <v>0</v>
      </c>
      <c r="CA307" s="176">
        <v>1</v>
      </c>
      <c r="CB307" s="176">
        <v>1</v>
      </c>
      <c r="CZ307" s="145">
        <v>0.00468</v>
      </c>
    </row>
    <row r="308" spans="1:104" ht="12.75">
      <c r="A308" s="170">
        <v>192</v>
      </c>
      <c r="B308" s="171" t="s">
        <v>562</v>
      </c>
      <c r="C308" s="172" t="s">
        <v>563</v>
      </c>
      <c r="D308" s="173" t="s">
        <v>189</v>
      </c>
      <c r="E308" s="174">
        <v>9</v>
      </c>
      <c r="F308" s="174">
        <v>0</v>
      </c>
      <c r="G308" s="175">
        <f t="shared" si="42"/>
        <v>0</v>
      </c>
      <c r="O308" s="169">
        <v>2</v>
      </c>
      <c r="AA308" s="145">
        <v>12</v>
      </c>
      <c r="AB308" s="145">
        <v>0</v>
      </c>
      <c r="AC308" s="145">
        <v>494</v>
      </c>
      <c r="AZ308" s="145">
        <v>1</v>
      </c>
      <c r="BA308" s="145">
        <f t="shared" si="43"/>
        <v>0</v>
      </c>
      <c r="BB308" s="145">
        <f t="shared" si="44"/>
        <v>0</v>
      </c>
      <c r="BC308" s="145">
        <f t="shared" si="45"/>
        <v>0</v>
      </c>
      <c r="BD308" s="145">
        <f t="shared" si="46"/>
        <v>0</v>
      </c>
      <c r="BE308" s="145">
        <f t="shared" si="47"/>
        <v>0</v>
      </c>
      <c r="CA308" s="176">
        <v>12</v>
      </c>
      <c r="CB308" s="176">
        <v>0</v>
      </c>
      <c r="CZ308" s="145">
        <v>0</v>
      </c>
    </row>
    <row r="309" spans="1:15" ht="22.5">
      <c r="A309" s="177"/>
      <c r="B309" s="178"/>
      <c r="C309" s="243" t="s">
        <v>564</v>
      </c>
      <c r="D309" s="244"/>
      <c r="E309" s="244"/>
      <c r="F309" s="244"/>
      <c r="G309" s="245"/>
      <c r="L309" s="179" t="s">
        <v>564</v>
      </c>
      <c r="O309" s="169">
        <v>3</v>
      </c>
    </row>
    <row r="310" spans="1:104" ht="12.75">
      <c r="A310" s="170">
        <v>193</v>
      </c>
      <c r="B310" s="171" t="s">
        <v>565</v>
      </c>
      <c r="C310" s="172" t="s">
        <v>566</v>
      </c>
      <c r="D310" s="173" t="s">
        <v>189</v>
      </c>
      <c r="E310" s="174">
        <v>8</v>
      </c>
      <c r="F310" s="174">
        <v>0</v>
      </c>
      <c r="G310" s="175">
        <f>E310*F310</f>
        <v>0</v>
      </c>
      <c r="O310" s="169">
        <v>2</v>
      </c>
      <c r="AA310" s="145">
        <v>3</v>
      </c>
      <c r="AB310" s="145">
        <v>1</v>
      </c>
      <c r="AC310" s="145">
        <v>44984124</v>
      </c>
      <c r="AZ310" s="145">
        <v>1</v>
      </c>
      <c r="BA310" s="145">
        <f>IF(AZ310=1,G310,0)</f>
        <v>0</v>
      </c>
      <c r="BB310" s="145">
        <f>IF(AZ310=2,G310,0)</f>
        <v>0</v>
      </c>
      <c r="BC310" s="145">
        <f>IF(AZ310=3,G310,0)</f>
        <v>0</v>
      </c>
      <c r="BD310" s="145">
        <f>IF(AZ310=4,G310,0)</f>
        <v>0</v>
      </c>
      <c r="BE310" s="145">
        <f>IF(AZ310=5,G310,0)</f>
        <v>0</v>
      </c>
      <c r="CA310" s="176">
        <v>3</v>
      </c>
      <c r="CB310" s="176">
        <v>1</v>
      </c>
      <c r="CZ310" s="145">
        <v>0.0155</v>
      </c>
    </row>
    <row r="311" spans="1:15" ht="12.75">
      <c r="A311" s="177"/>
      <c r="B311" s="178"/>
      <c r="C311" s="243"/>
      <c r="D311" s="244"/>
      <c r="E311" s="244"/>
      <c r="F311" s="244"/>
      <c r="G311" s="245"/>
      <c r="L311" s="179"/>
      <c r="O311" s="169">
        <v>3</v>
      </c>
    </row>
    <row r="312" spans="1:104" ht="22.5">
      <c r="A312" s="170">
        <v>194</v>
      </c>
      <c r="B312" s="171" t="s">
        <v>567</v>
      </c>
      <c r="C312" s="172" t="s">
        <v>568</v>
      </c>
      <c r="D312" s="173" t="s">
        <v>189</v>
      </c>
      <c r="E312" s="174">
        <v>1</v>
      </c>
      <c r="F312" s="174">
        <v>0</v>
      </c>
      <c r="G312" s="175">
        <f>E312*F312</f>
        <v>0</v>
      </c>
      <c r="O312" s="169">
        <v>2</v>
      </c>
      <c r="AA312" s="145">
        <v>3</v>
      </c>
      <c r="AB312" s="145">
        <v>1</v>
      </c>
      <c r="AC312" s="145">
        <v>44984142</v>
      </c>
      <c r="AZ312" s="145">
        <v>1</v>
      </c>
      <c r="BA312" s="145">
        <f>IF(AZ312=1,G312,0)</f>
        <v>0</v>
      </c>
      <c r="BB312" s="145">
        <f>IF(AZ312=2,G312,0)</f>
        <v>0</v>
      </c>
      <c r="BC312" s="145">
        <f>IF(AZ312=3,G312,0)</f>
        <v>0</v>
      </c>
      <c r="BD312" s="145">
        <f>IF(AZ312=4,G312,0)</f>
        <v>0</v>
      </c>
      <c r="BE312" s="145">
        <f>IF(AZ312=5,G312,0)</f>
        <v>0</v>
      </c>
      <c r="CA312" s="176">
        <v>3</v>
      </c>
      <c r="CB312" s="176">
        <v>1</v>
      </c>
      <c r="CZ312" s="145">
        <v>0.024</v>
      </c>
    </row>
    <row r="313" spans="1:104" ht="12.75">
      <c r="A313" s="170">
        <v>195</v>
      </c>
      <c r="B313" s="171" t="s">
        <v>569</v>
      </c>
      <c r="C313" s="172" t="s">
        <v>570</v>
      </c>
      <c r="D313" s="173" t="s">
        <v>189</v>
      </c>
      <c r="E313" s="174">
        <v>1</v>
      </c>
      <c r="F313" s="174">
        <v>0</v>
      </c>
      <c r="G313" s="175">
        <f>E313*F313</f>
        <v>0</v>
      </c>
      <c r="O313" s="169">
        <v>2</v>
      </c>
      <c r="AA313" s="145">
        <v>3</v>
      </c>
      <c r="AB313" s="145">
        <v>1</v>
      </c>
      <c r="AC313" s="145">
        <v>55340029</v>
      </c>
      <c r="AZ313" s="145">
        <v>1</v>
      </c>
      <c r="BA313" s="145">
        <f>IF(AZ313=1,G313,0)</f>
        <v>0</v>
      </c>
      <c r="BB313" s="145">
        <f>IF(AZ313=2,G313,0)</f>
        <v>0</v>
      </c>
      <c r="BC313" s="145">
        <f>IF(AZ313=3,G313,0)</f>
        <v>0</v>
      </c>
      <c r="BD313" s="145">
        <f>IF(AZ313=4,G313,0)</f>
        <v>0</v>
      </c>
      <c r="BE313" s="145">
        <f>IF(AZ313=5,G313,0)</f>
        <v>0</v>
      </c>
      <c r="CA313" s="176">
        <v>3</v>
      </c>
      <c r="CB313" s="176">
        <v>1</v>
      </c>
      <c r="CZ313" s="145">
        <v>0.0115</v>
      </c>
    </row>
    <row r="314" spans="1:104" ht="12.75">
      <c r="A314" s="170">
        <v>196</v>
      </c>
      <c r="B314" s="171" t="s">
        <v>571</v>
      </c>
      <c r="C314" s="172" t="s">
        <v>572</v>
      </c>
      <c r="D314" s="173" t="s">
        <v>189</v>
      </c>
      <c r="E314" s="174">
        <v>1</v>
      </c>
      <c r="F314" s="174">
        <v>0</v>
      </c>
      <c r="G314" s="175">
        <f>E314*F314</f>
        <v>0</v>
      </c>
      <c r="O314" s="169">
        <v>2</v>
      </c>
      <c r="AA314" s="145">
        <v>3</v>
      </c>
      <c r="AB314" s="145">
        <v>1</v>
      </c>
      <c r="AC314" s="145">
        <v>55340033</v>
      </c>
      <c r="AZ314" s="145">
        <v>1</v>
      </c>
      <c r="BA314" s="145">
        <f>IF(AZ314=1,G314,0)</f>
        <v>0</v>
      </c>
      <c r="BB314" s="145">
        <f>IF(AZ314=2,G314,0)</f>
        <v>0</v>
      </c>
      <c r="BC314" s="145">
        <f>IF(AZ314=3,G314,0)</f>
        <v>0</v>
      </c>
      <c r="BD314" s="145">
        <f>IF(AZ314=4,G314,0)</f>
        <v>0</v>
      </c>
      <c r="BE314" s="145">
        <f>IF(AZ314=5,G314,0)</f>
        <v>0</v>
      </c>
      <c r="CA314" s="176">
        <v>3</v>
      </c>
      <c r="CB314" s="176">
        <v>1</v>
      </c>
      <c r="CZ314" s="145">
        <v>0.0143</v>
      </c>
    </row>
    <row r="315" spans="1:104" ht="12.75">
      <c r="A315" s="170">
        <v>197</v>
      </c>
      <c r="B315" s="171" t="s">
        <v>573</v>
      </c>
      <c r="C315" s="172" t="s">
        <v>574</v>
      </c>
      <c r="D315" s="173" t="s">
        <v>86</v>
      </c>
      <c r="E315" s="174">
        <v>2</v>
      </c>
      <c r="F315" s="174">
        <v>0</v>
      </c>
      <c r="G315" s="175">
        <f>E315*F315</f>
        <v>0</v>
      </c>
      <c r="O315" s="169">
        <v>2</v>
      </c>
      <c r="AA315" s="145">
        <v>3</v>
      </c>
      <c r="AB315" s="145">
        <v>1</v>
      </c>
      <c r="AC315" s="145" t="s">
        <v>573</v>
      </c>
      <c r="AZ315" s="145">
        <v>1</v>
      </c>
      <c r="BA315" s="145">
        <f>IF(AZ315=1,G315,0)</f>
        <v>0</v>
      </c>
      <c r="BB315" s="145">
        <f>IF(AZ315=2,G315,0)</f>
        <v>0</v>
      </c>
      <c r="BC315" s="145">
        <f>IF(AZ315=3,G315,0)</f>
        <v>0</v>
      </c>
      <c r="BD315" s="145">
        <f>IF(AZ315=4,G315,0)</f>
        <v>0</v>
      </c>
      <c r="BE315" s="145">
        <f>IF(AZ315=5,G315,0)</f>
        <v>0</v>
      </c>
      <c r="CA315" s="176">
        <v>3</v>
      </c>
      <c r="CB315" s="176">
        <v>1</v>
      </c>
      <c r="CZ315" s="145">
        <v>0.022</v>
      </c>
    </row>
    <row r="316" spans="1:104" ht="12.75">
      <c r="A316" s="170">
        <v>198</v>
      </c>
      <c r="B316" s="171" t="s">
        <v>575</v>
      </c>
      <c r="C316" s="172" t="s">
        <v>576</v>
      </c>
      <c r="D316" s="173" t="s">
        <v>217</v>
      </c>
      <c r="E316" s="174">
        <v>75</v>
      </c>
      <c r="F316" s="174">
        <v>0</v>
      </c>
      <c r="G316" s="175">
        <f>E316*F316</f>
        <v>0</v>
      </c>
      <c r="O316" s="169">
        <v>2</v>
      </c>
      <c r="AA316" s="145">
        <v>3</v>
      </c>
      <c r="AB316" s="145">
        <v>7</v>
      </c>
      <c r="AC316" s="145" t="s">
        <v>575</v>
      </c>
      <c r="AZ316" s="145">
        <v>1</v>
      </c>
      <c r="BA316" s="145">
        <f>IF(AZ316=1,G316,0)</f>
        <v>0</v>
      </c>
      <c r="BB316" s="145">
        <f>IF(AZ316=2,G316,0)</f>
        <v>0</v>
      </c>
      <c r="BC316" s="145">
        <f>IF(AZ316=3,G316,0)</f>
        <v>0</v>
      </c>
      <c r="BD316" s="145">
        <f>IF(AZ316=4,G316,0)</f>
        <v>0</v>
      </c>
      <c r="BE316" s="145">
        <f>IF(AZ316=5,G316,0)</f>
        <v>0</v>
      </c>
      <c r="CA316" s="176">
        <v>3</v>
      </c>
      <c r="CB316" s="176">
        <v>7</v>
      </c>
      <c r="CZ316" s="145">
        <v>0.002</v>
      </c>
    </row>
    <row r="317" spans="1:15" ht="12.75">
      <c r="A317" s="177"/>
      <c r="B317" s="178"/>
      <c r="C317" s="243" t="s">
        <v>577</v>
      </c>
      <c r="D317" s="244"/>
      <c r="E317" s="244"/>
      <c r="F317" s="244"/>
      <c r="G317" s="245"/>
      <c r="L317" s="179" t="s">
        <v>577</v>
      </c>
      <c r="O317" s="169">
        <v>3</v>
      </c>
    </row>
    <row r="318" spans="1:15" ht="12.75">
      <c r="A318" s="177"/>
      <c r="B318" s="178"/>
      <c r="C318" s="243" t="s">
        <v>578</v>
      </c>
      <c r="D318" s="244"/>
      <c r="E318" s="244"/>
      <c r="F318" s="244"/>
      <c r="G318" s="245"/>
      <c r="L318" s="179" t="s">
        <v>578</v>
      </c>
      <c r="O318" s="169">
        <v>3</v>
      </c>
    </row>
    <row r="319" spans="1:15" ht="12.75">
      <c r="A319" s="177"/>
      <c r="B319" s="178"/>
      <c r="C319" s="243"/>
      <c r="D319" s="244"/>
      <c r="E319" s="244"/>
      <c r="F319" s="244"/>
      <c r="G319" s="245"/>
      <c r="L319" s="179"/>
      <c r="O319" s="169">
        <v>3</v>
      </c>
    </row>
    <row r="320" spans="1:15" ht="12.75">
      <c r="A320" s="177"/>
      <c r="B320" s="178"/>
      <c r="C320" s="243" t="s">
        <v>579</v>
      </c>
      <c r="D320" s="244"/>
      <c r="E320" s="244"/>
      <c r="F320" s="244"/>
      <c r="G320" s="245"/>
      <c r="L320" s="179" t="s">
        <v>579</v>
      </c>
      <c r="O320" s="169">
        <v>3</v>
      </c>
    </row>
    <row r="321" spans="1:57" ht="12.75">
      <c r="A321" s="180"/>
      <c r="B321" s="181" t="s">
        <v>75</v>
      </c>
      <c r="C321" s="182" t="str">
        <f>CONCATENATE(B302," ",C302)</f>
        <v>95 Dokončovací konstrukce na pozemních stavbách</v>
      </c>
      <c r="D321" s="183"/>
      <c r="E321" s="184"/>
      <c r="F321" s="185"/>
      <c r="G321" s="186">
        <f>SUM(G302:G320)</f>
        <v>0</v>
      </c>
      <c r="O321" s="169">
        <v>4</v>
      </c>
      <c r="BA321" s="187">
        <f>SUM(BA302:BA320)</f>
        <v>0</v>
      </c>
      <c r="BB321" s="187">
        <f>SUM(BB302:BB320)</f>
        <v>0</v>
      </c>
      <c r="BC321" s="187">
        <f>SUM(BC302:BC320)</f>
        <v>0</v>
      </c>
      <c r="BD321" s="187">
        <f>SUM(BD302:BD320)</f>
        <v>0</v>
      </c>
      <c r="BE321" s="187">
        <f>SUM(BE302:BE320)</f>
        <v>0</v>
      </c>
    </row>
    <row r="322" spans="1:15" ht="12.75">
      <c r="A322" s="162" t="s">
        <v>72</v>
      </c>
      <c r="B322" s="163" t="s">
        <v>580</v>
      </c>
      <c r="C322" s="164" t="s">
        <v>581</v>
      </c>
      <c r="D322" s="165"/>
      <c r="E322" s="166"/>
      <c r="F322" s="166"/>
      <c r="G322" s="167"/>
      <c r="H322" s="168"/>
      <c r="I322" s="168"/>
      <c r="O322" s="169">
        <v>1</v>
      </c>
    </row>
    <row r="323" spans="1:104" ht="12.75">
      <c r="A323" s="170">
        <v>199</v>
      </c>
      <c r="B323" s="171" t="s">
        <v>582</v>
      </c>
      <c r="C323" s="172" t="s">
        <v>583</v>
      </c>
      <c r="D323" s="173" t="s">
        <v>86</v>
      </c>
      <c r="E323" s="174">
        <v>35.061</v>
      </c>
      <c r="F323" s="174">
        <v>0</v>
      </c>
      <c r="G323" s="175">
        <f>E323*F323</f>
        <v>0</v>
      </c>
      <c r="O323" s="169">
        <v>2</v>
      </c>
      <c r="AA323" s="145">
        <v>1</v>
      </c>
      <c r="AB323" s="145">
        <v>1</v>
      </c>
      <c r="AC323" s="145">
        <v>1</v>
      </c>
      <c r="AZ323" s="145">
        <v>1</v>
      </c>
      <c r="BA323" s="145">
        <f>IF(AZ323=1,G323,0)</f>
        <v>0</v>
      </c>
      <c r="BB323" s="145">
        <f>IF(AZ323=2,G323,0)</f>
        <v>0</v>
      </c>
      <c r="BC323" s="145">
        <f>IF(AZ323=3,G323,0)</f>
        <v>0</v>
      </c>
      <c r="BD323" s="145">
        <f>IF(AZ323=4,G323,0)</f>
        <v>0</v>
      </c>
      <c r="BE323" s="145">
        <f>IF(AZ323=5,G323,0)</f>
        <v>0</v>
      </c>
      <c r="CA323" s="176">
        <v>1</v>
      </c>
      <c r="CB323" s="176">
        <v>1</v>
      </c>
      <c r="CZ323" s="145">
        <v>0.00067</v>
      </c>
    </row>
    <row r="324" spans="1:104" ht="12.75">
      <c r="A324" s="170">
        <v>200</v>
      </c>
      <c r="B324" s="171" t="s">
        <v>584</v>
      </c>
      <c r="C324" s="172" t="s">
        <v>585</v>
      </c>
      <c r="D324" s="173" t="s">
        <v>93</v>
      </c>
      <c r="E324" s="174">
        <v>127.3504</v>
      </c>
      <c r="F324" s="174">
        <v>0</v>
      </c>
      <c r="G324" s="175">
        <f>E324*F324</f>
        <v>0</v>
      </c>
      <c r="O324" s="169">
        <v>2</v>
      </c>
      <c r="AA324" s="145">
        <v>1</v>
      </c>
      <c r="AB324" s="145">
        <v>1</v>
      </c>
      <c r="AC324" s="145">
        <v>1</v>
      </c>
      <c r="AZ324" s="145">
        <v>1</v>
      </c>
      <c r="BA324" s="145">
        <f>IF(AZ324=1,G324,0)</f>
        <v>0</v>
      </c>
      <c r="BB324" s="145">
        <f>IF(AZ324=2,G324,0)</f>
        <v>0</v>
      </c>
      <c r="BC324" s="145">
        <f>IF(AZ324=3,G324,0)</f>
        <v>0</v>
      </c>
      <c r="BD324" s="145">
        <f>IF(AZ324=4,G324,0)</f>
        <v>0</v>
      </c>
      <c r="BE324" s="145">
        <f>IF(AZ324=5,G324,0)</f>
        <v>0</v>
      </c>
      <c r="CA324" s="176">
        <v>1</v>
      </c>
      <c r="CB324" s="176">
        <v>1</v>
      </c>
      <c r="CZ324" s="145">
        <v>0.00128</v>
      </c>
    </row>
    <row r="325" spans="1:15" ht="12.75">
      <c r="A325" s="177"/>
      <c r="B325" s="178"/>
      <c r="C325" s="243"/>
      <c r="D325" s="244"/>
      <c r="E325" s="244"/>
      <c r="F325" s="244"/>
      <c r="G325" s="245"/>
      <c r="L325" s="179"/>
      <c r="O325" s="169">
        <v>3</v>
      </c>
    </row>
    <row r="326" spans="1:104" ht="12.75">
      <c r="A326" s="170">
        <v>201</v>
      </c>
      <c r="B326" s="171" t="s">
        <v>586</v>
      </c>
      <c r="C326" s="172" t="s">
        <v>587</v>
      </c>
      <c r="D326" s="173" t="s">
        <v>93</v>
      </c>
      <c r="E326" s="174">
        <v>4</v>
      </c>
      <c r="F326" s="174">
        <v>0</v>
      </c>
      <c r="G326" s="175">
        <f>E326*F326</f>
        <v>0</v>
      </c>
      <c r="O326" s="169">
        <v>2</v>
      </c>
      <c r="AA326" s="145">
        <v>1</v>
      </c>
      <c r="AB326" s="145">
        <v>1</v>
      </c>
      <c r="AC326" s="145">
        <v>1</v>
      </c>
      <c r="AZ326" s="145">
        <v>1</v>
      </c>
      <c r="BA326" s="145">
        <f>IF(AZ326=1,G326,0)</f>
        <v>0</v>
      </c>
      <c r="BB326" s="145">
        <f>IF(AZ326=2,G326,0)</f>
        <v>0</v>
      </c>
      <c r="BC326" s="145">
        <f>IF(AZ326=3,G326,0)</f>
        <v>0</v>
      </c>
      <c r="BD326" s="145">
        <f>IF(AZ326=4,G326,0)</f>
        <v>0</v>
      </c>
      <c r="BE326" s="145">
        <f>IF(AZ326=5,G326,0)</f>
        <v>0</v>
      </c>
      <c r="CA326" s="176">
        <v>1</v>
      </c>
      <c r="CB326" s="176">
        <v>1</v>
      </c>
      <c r="CZ326" s="145">
        <v>0.00128</v>
      </c>
    </row>
    <row r="327" spans="1:15" ht="12.75">
      <c r="A327" s="177"/>
      <c r="B327" s="178"/>
      <c r="C327" s="243" t="s">
        <v>588</v>
      </c>
      <c r="D327" s="244"/>
      <c r="E327" s="244"/>
      <c r="F327" s="244"/>
      <c r="G327" s="245"/>
      <c r="L327" s="179" t="s">
        <v>588</v>
      </c>
      <c r="O327" s="169">
        <v>3</v>
      </c>
    </row>
    <row r="328" spans="1:104" ht="12.75">
      <c r="A328" s="170">
        <v>202</v>
      </c>
      <c r="B328" s="171" t="s">
        <v>589</v>
      </c>
      <c r="C328" s="172" t="s">
        <v>590</v>
      </c>
      <c r="D328" s="173" t="s">
        <v>86</v>
      </c>
      <c r="E328" s="174">
        <v>34.04</v>
      </c>
      <c r="F328" s="174">
        <v>0</v>
      </c>
      <c r="G328" s="175">
        <f>E328*F328</f>
        <v>0</v>
      </c>
      <c r="O328" s="169">
        <v>2</v>
      </c>
      <c r="AA328" s="145">
        <v>1</v>
      </c>
      <c r="AB328" s="145">
        <v>1</v>
      </c>
      <c r="AC328" s="145">
        <v>1</v>
      </c>
      <c r="AZ328" s="145">
        <v>1</v>
      </c>
      <c r="BA328" s="145">
        <f>IF(AZ328=1,G328,0)</f>
        <v>0</v>
      </c>
      <c r="BB328" s="145">
        <f>IF(AZ328=2,G328,0)</f>
        <v>0</v>
      </c>
      <c r="BC328" s="145">
        <f>IF(AZ328=3,G328,0)</f>
        <v>0</v>
      </c>
      <c r="BD328" s="145">
        <f>IF(AZ328=4,G328,0)</f>
        <v>0</v>
      </c>
      <c r="BE328" s="145">
        <f>IF(AZ328=5,G328,0)</f>
        <v>0</v>
      </c>
      <c r="CA328" s="176">
        <v>1</v>
      </c>
      <c r="CB328" s="176">
        <v>1</v>
      </c>
      <c r="CZ328" s="145">
        <v>0.00067</v>
      </c>
    </row>
    <row r="329" spans="1:104" ht="22.5">
      <c r="A329" s="170">
        <v>203</v>
      </c>
      <c r="B329" s="171" t="s">
        <v>591</v>
      </c>
      <c r="C329" s="172" t="s">
        <v>592</v>
      </c>
      <c r="D329" s="173" t="s">
        <v>86</v>
      </c>
      <c r="E329" s="174">
        <v>37.6</v>
      </c>
      <c r="F329" s="174">
        <v>0</v>
      </c>
      <c r="G329" s="175">
        <f>E329*F329</f>
        <v>0</v>
      </c>
      <c r="O329" s="169">
        <v>2</v>
      </c>
      <c r="AA329" s="145">
        <v>1</v>
      </c>
      <c r="AB329" s="145">
        <v>1</v>
      </c>
      <c r="AC329" s="145">
        <v>1</v>
      </c>
      <c r="AZ329" s="145">
        <v>1</v>
      </c>
      <c r="BA329" s="145">
        <f>IF(AZ329=1,G329,0)</f>
        <v>0</v>
      </c>
      <c r="BB329" s="145">
        <f>IF(AZ329=2,G329,0)</f>
        <v>0</v>
      </c>
      <c r="BC329" s="145">
        <f>IF(AZ329=3,G329,0)</f>
        <v>0</v>
      </c>
      <c r="BD329" s="145">
        <f>IF(AZ329=4,G329,0)</f>
        <v>0</v>
      </c>
      <c r="BE329" s="145">
        <f>IF(AZ329=5,G329,0)</f>
        <v>0</v>
      </c>
      <c r="CA329" s="176">
        <v>1</v>
      </c>
      <c r="CB329" s="176">
        <v>1</v>
      </c>
      <c r="CZ329" s="145">
        <v>0.00067</v>
      </c>
    </row>
    <row r="330" spans="1:104" ht="22.5">
      <c r="A330" s="170">
        <v>204</v>
      </c>
      <c r="B330" s="171" t="s">
        <v>593</v>
      </c>
      <c r="C330" s="172" t="s">
        <v>594</v>
      </c>
      <c r="D330" s="173" t="s">
        <v>93</v>
      </c>
      <c r="E330" s="174">
        <v>37.6</v>
      </c>
      <c r="F330" s="174">
        <v>0</v>
      </c>
      <c r="G330" s="175">
        <f>E330*F330</f>
        <v>0</v>
      </c>
      <c r="O330" s="169">
        <v>2</v>
      </c>
      <c r="AA330" s="145">
        <v>1</v>
      </c>
      <c r="AB330" s="145">
        <v>1</v>
      </c>
      <c r="AC330" s="145">
        <v>1</v>
      </c>
      <c r="AZ330" s="145">
        <v>1</v>
      </c>
      <c r="BA330" s="145">
        <f>IF(AZ330=1,G330,0)</f>
        <v>0</v>
      </c>
      <c r="BB330" s="145">
        <f>IF(AZ330=2,G330,0)</f>
        <v>0</v>
      </c>
      <c r="BC330" s="145">
        <f>IF(AZ330=3,G330,0)</f>
        <v>0</v>
      </c>
      <c r="BD330" s="145">
        <f>IF(AZ330=4,G330,0)</f>
        <v>0</v>
      </c>
      <c r="BE330" s="145">
        <f>IF(AZ330=5,G330,0)</f>
        <v>0</v>
      </c>
      <c r="CA330" s="176">
        <v>1</v>
      </c>
      <c r="CB330" s="176">
        <v>1</v>
      </c>
      <c r="CZ330" s="145">
        <v>0</v>
      </c>
    </row>
    <row r="331" spans="1:104" ht="22.5">
      <c r="A331" s="170">
        <v>205</v>
      </c>
      <c r="B331" s="171" t="s">
        <v>595</v>
      </c>
      <c r="C331" s="172" t="s">
        <v>596</v>
      </c>
      <c r="D331" s="173" t="s">
        <v>93</v>
      </c>
      <c r="E331" s="174">
        <v>3.45</v>
      </c>
      <c r="F331" s="174">
        <v>0</v>
      </c>
      <c r="G331" s="175">
        <f>E331*F331</f>
        <v>0</v>
      </c>
      <c r="O331" s="169">
        <v>2</v>
      </c>
      <c r="AA331" s="145">
        <v>1</v>
      </c>
      <c r="AB331" s="145">
        <v>1</v>
      </c>
      <c r="AC331" s="145">
        <v>1</v>
      </c>
      <c r="AZ331" s="145">
        <v>1</v>
      </c>
      <c r="BA331" s="145">
        <f>IF(AZ331=1,G331,0)</f>
        <v>0</v>
      </c>
      <c r="BB331" s="145">
        <f>IF(AZ331=2,G331,0)</f>
        <v>0</v>
      </c>
      <c r="BC331" s="145">
        <f>IF(AZ331=3,G331,0)</f>
        <v>0</v>
      </c>
      <c r="BD331" s="145">
        <f>IF(AZ331=4,G331,0)</f>
        <v>0</v>
      </c>
      <c r="BE331" s="145">
        <f>IF(AZ331=5,G331,0)</f>
        <v>0</v>
      </c>
      <c r="CA331" s="176">
        <v>1</v>
      </c>
      <c r="CB331" s="176">
        <v>1</v>
      </c>
      <c r="CZ331" s="145">
        <v>0</v>
      </c>
    </row>
    <row r="332" spans="1:15" ht="12.75">
      <c r="A332" s="177"/>
      <c r="B332" s="178"/>
      <c r="C332" s="243"/>
      <c r="D332" s="244"/>
      <c r="E332" s="244"/>
      <c r="F332" s="244"/>
      <c r="G332" s="245"/>
      <c r="L332" s="179"/>
      <c r="O332" s="169">
        <v>3</v>
      </c>
    </row>
    <row r="333" spans="1:104" ht="22.5">
      <c r="A333" s="170">
        <v>206</v>
      </c>
      <c r="B333" s="171" t="s">
        <v>597</v>
      </c>
      <c r="C333" s="172" t="s">
        <v>598</v>
      </c>
      <c r="D333" s="173" t="s">
        <v>93</v>
      </c>
      <c r="E333" s="174">
        <v>60</v>
      </c>
      <c r="F333" s="174">
        <v>0</v>
      </c>
      <c r="G333" s="175">
        <f>E333*F333</f>
        <v>0</v>
      </c>
      <c r="O333" s="169">
        <v>2</v>
      </c>
      <c r="AA333" s="145">
        <v>1</v>
      </c>
      <c r="AB333" s="145">
        <v>1</v>
      </c>
      <c r="AC333" s="145">
        <v>1</v>
      </c>
      <c r="AZ333" s="145">
        <v>1</v>
      </c>
      <c r="BA333" s="145">
        <f>IF(AZ333=1,G333,0)</f>
        <v>0</v>
      </c>
      <c r="BB333" s="145">
        <f>IF(AZ333=2,G333,0)</f>
        <v>0</v>
      </c>
      <c r="BC333" s="145">
        <f>IF(AZ333=3,G333,0)</f>
        <v>0</v>
      </c>
      <c r="BD333" s="145">
        <f>IF(AZ333=4,G333,0)</f>
        <v>0</v>
      </c>
      <c r="BE333" s="145">
        <f>IF(AZ333=5,G333,0)</f>
        <v>0</v>
      </c>
      <c r="CA333" s="176">
        <v>1</v>
      </c>
      <c r="CB333" s="176">
        <v>1</v>
      </c>
      <c r="CZ333" s="145">
        <v>0</v>
      </c>
    </row>
    <row r="334" spans="1:104" ht="22.5">
      <c r="A334" s="170">
        <v>207</v>
      </c>
      <c r="B334" s="171" t="s">
        <v>599</v>
      </c>
      <c r="C334" s="172" t="s">
        <v>600</v>
      </c>
      <c r="D334" s="173" t="s">
        <v>189</v>
      </c>
      <c r="E334" s="174">
        <v>16</v>
      </c>
      <c r="F334" s="174">
        <v>0</v>
      </c>
      <c r="G334" s="175">
        <f>E334*F334</f>
        <v>0</v>
      </c>
      <c r="O334" s="169">
        <v>2</v>
      </c>
      <c r="AA334" s="145">
        <v>1</v>
      </c>
      <c r="AB334" s="145">
        <v>1</v>
      </c>
      <c r="AC334" s="145">
        <v>1</v>
      </c>
      <c r="AZ334" s="145">
        <v>1</v>
      </c>
      <c r="BA334" s="145">
        <f>IF(AZ334=1,G334,0)</f>
        <v>0</v>
      </c>
      <c r="BB334" s="145">
        <f>IF(AZ334=2,G334,0)</f>
        <v>0</v>
      </c>
      <c r="BC334" s="145">
        <f>IF(AZ334=3,G334,0)</f>
        <v>0</v>
      </c>
      <c r="BD334" s="145">
        <f>IF(AZ334=4,G334,0)</f>
        <v>0</v>
      </c>
      <c r="BE334" s="145">
        <f>IF(AZ334=5,G334,0)</f>
        <v>0</v>
      </c>
      <c r="CA334" s="176">
        <v>1</v>
      </c>
      <c r="CB334" s="176">
        <v>1</v>
      </c>
      <c r="CZ334" s="145">
        <v>0</v>
      </c>
    </row>
    <row r="335" spans="1:104" ht="12.75">
      <c r="A335" s="170">
        <v>208</v>
      </c>
      <c r="B335" s="171" t="s">
        <v>601</v>
      </c>
      <c r="C335" s="172" t="s">
        <v>602</v>
      </c>
      <c r="D335" s="173" t="s">
        <v>86</v>
      </c>
      <c r="E335" s="174">
        <v>19.9285</v>
      </c>
      <c r="F335" s="174">
        <v>0</v>
      </c>
      <c r="G335" s="175">
        <f>E335*F335</f>
        <v>0</v>
      </c>
      <c r="O335" s="169">
        <v>2</v>
      </c>
      <c r="AA335" s="145">
        <v>1</v>
      </c>
      <c r="AB335" s="145">
        <v>1</v>
      </c>
      <c r="AC335" s="145">
        <v>1</v>
      </c>
      <c r="AZ335" s="145">
        <v>1</v>
      </c>
      <c r="BA335" s="145">
        <f>IF(AZ335=1,G335,0)</f>
        <v>0</v>
      </c>
      <c r="BB335" s="145">
        <f>IF(AZ335=2,G335,0)</f>
        <v>0</v>
      </c>
      <c r="BC335" s="145">
        <f>IF(AZ335=3,G335,0)</f>
        <v>0</v>
      </c>
      <c r="BD335" s="145">
        <f>IF(AZ335=4,G335,0)</f>
        <v>0</v>
      </c>
      <c r="BE335" s="145">
        <f>IF(AZ335=5,G335,0)</f>
        <v>0</v>
      </c>
      <c r="CA335" s="176">
        <v>1</v>
      </c>
      <c r="CB335" s="176">
        <v>1</v>
      </c>
      <c r="CZ335" s="145">
        <v>0.00083</v>
      </c>
    </row>
    <row r="336" spans="1:104" ht="12.75">
      <c r="A336" s="170">
        <v>209</v>
      </c>
      <c r="B336" s="171" t="s">
        <v>603</v>
      </c>
      <c r="C336" s="172" t="s">
        <v>604</v>
      </c>
      <c r="D336" s="173" t="s">
        <v>86</v>
      </c>
      <c r="E336" s="174">
        <v>23.7474</v>
      </c>
      <c r="F336" s="174">
        <v>0</v>
      </c>
      <c r="G336" s="175">
        <f>E336*F336</f>
        <v>0</v>
      </c>
      <c r="O336" s="169">
        <v>2</v>
      </c>
      <c r="AA336" s="145">
        <v>1</v>
      </c>
      <c r="AB336" s="145">
        <v>1</v>
      </c>
      <c r="AC336" s="145">
        <v>1</v>
      </c>
      <c r="AZ336" s="145">
        <v>1</v>
      </c>
      <c r="BA336" s="145">
        <f>IF(AZ336=1,G336,0)</f>
        <v>0</v>
      </c>
      <c r="BB336" s="145">
        <f>IF(AZ336=2,G336,0)</f>
        <v>0</v>
      </c>
      <c r="BC336" s="145">
        <f>IF(AZ336=3,G336,0)</f>
        <v>0</v>
      </c>
      <c r="BD336" s="145">
        <f>IF(AZ336=4,G336,0)</f>
        <v>0</v>
      </c>
      <c r="BE336" s="145">
        <f>IF(AZ336=5,G336,0)</f>
        <v>0</v>
      </c>
      <c r="CA336" s="176">
        <v>1</v>
      </c>
      <c r="CB336" s="176">
        <v>1</v>
      </c>
      <c r="CZ336" s="145">
        <v>0.00056</v>
      </c>
    </row>
    <row r="337" spans="1:57" ht="12.75">
      <c r="A337" s="180"/>
      <c r="B337" s="181" t="s">
        <v>75</v>
      </c>
      <c r="C337" s="182" t="str">
        <f>CONCATENATE(B322," ",C322)</f>
        <v>96 Bourání konstrukcí</v>
      </c>
      <c r="D337" s="183"/>
      <c r="E337" s="184"/>
      <c r="F337" s="185"/>
      <c r="G337" s="186">
        <f>SUM(G322:G336)</f>
        <v>0</v>
      </c>
      <c r="O337" s="169">
        <v>4</v>
      </c>
      <c r="BA337" s="187">
        <f>SUM(BA322:BA336)</f>
        <v>0</v>
      </c>
      <c r="BB337" s="187">
        <f>SUM(BB322:BB336)</f>
        <v>0</v>
      </c>
      <c r="BC337" s="187">
        <f>SUM(BC322:BC336)</f>
        <v>0</v>
      </c>
      <c r="BD337" s="187">
        <f>SUM(BD322:BD336)</f>
        <v>0</v>
      </c>
      <c r="BE337" s="187">
        <f>SUM(BE322:BE336)</f>
        <v>0</v>
      </c>
    </row>
    <row r="338" spans="1:15" ht="12.75">
      <c r="A338" s="162" t="s">
        <v>72</v>
      </c>
      <c r="B338" s="163" t="s">
        <v>605</v>
      </c>
      <c r="C338" s="164" t="s">
        <v>606</v>
      </c>
      <c r="D338" s="165"/>
      <c r="E338" s="166"/>
      <c r="F338" s="166"/>
      <c r="G338" s="167"/>
      <c r="H338" s="168"/>
      <c r="I338" s="168"/>
      <c r="O338" s="169">
        <v>1</v>
      </c>
    </row>
    <row r="339" spans="1:104" ht="22.5">
      <c r="A339" s="170">
        <v>210</v>
      </c>
      <c r="B339" s="171" t="s">
        <v>607</v>
      </c>
      <c r="C339" s="172" t="s">
        <v>608</v>
      </c>
      <c r="D339" s="173" t="s">
        <v>189</v>
      </c>
      <c r="E339" s="174">
        <v>2</v>
      </c>
      <c r="F339" s="174">
        <v>0</v>
      </c>
      <c r="G339" s="175">
        <f>E339*F339</f>
        <v>0</v>
      </c>
      <c r="O339" s="169">
        <v>2</v>
      </c>
      <c r="AA339" s="145">
        <v>1</v>
      </c>
      <c r="AB339" s="145">
        <v>1</v>
      </c>
      <c r="AC339" s="145">
        <v>1</v>
      </c>
      <c r="AZ339" s="145">
        <v>1</v>
      </c>
      <c r="BA339" s="145">
        <f>IF(AZ339=1,G339,0)</f>
        <v>0</v>
      </c>
      <c r="BB339" s="145">
        <f>IF(AZ339=2,G339,0)</f>
        <v>0</v>
      </c>
      <c r="BC339" s="145">
        <f>IF(AZ339=3,G339,0)</f>
        <v>0</v>
      </c>
      <c r="BD339" s="145">
        <f>IF(AZ339=4,G339,0)</f>
        <v>0</v>
      </c>
      <c r="BE339" s="145">
        <f>IF(AZ339=5,G339,0)</f>
        <v>0</v>
      </c>
      <c r="CA339" s="176">
        <v>1</v>
      </c>
      <c r="CB339" s="176">
        <v>1</v>
      </c>
      <c r="CZ339" s="145">
        <v>0.00133</v>
      </c>
    </row>
    <row r="340" spans="1:104" ht="12.75">
      <c r="A340" s="170">
        <v>211</v>
      </c>
      <c r="B340" s="171" t="s">
        <v>609</v>
      </c>
      <c r="C340" s="172" t="s">
        <v>610</v>
      </c>
      <c r="D340" s="173" t="s">
        <v>93</v>
      </c>
      <c r="E340" s="174">
        <v>3.9312</v>
      </c>
      <c r="F340" s="174">
        <v>0</v>
      </c>
      <c r="G340" s="175">
        <f>E340*F340</f>
        <v>0</v>
      </c>
      <c r="O340" s="169">
        <v>2</v>
      </c>
      <c r="AA340" s="145">
        <v>1</v>
      </c>
      <c r="AB340" s="145">
        <v>1</v>
      </c>
      <c r="AC340" s="145">
        <v>1</v>
      </c>
      <c r="AZ340" s="145">
        <v>1</v>
      </c>
      <c r="BA340" s="145">
        <f>IF(AZ340=1,G340,0)</f>
        <v>0</v>
      </c>
      <c r="BB340" s="145">
        <f>IF(AZ340=2,G340,0)</f>
        <v>0</v>
      </c>
      <c r="BC340" s="145">
        <f>IF(AZ340=3,G340,0)</f>
        <v>0</v>
      </c>
      <c r="BD340" s="145">
        <f>IF(AZ340=4,G340,0)</f>
        <v>0</v>
      </c>
      <c r="BE340" s="145">
        <f>IF(AZ340=5,G340,0)</f>
        <v>0</v>
      </c>
      <c r="CA340" s="176">
        <v>1</v>
      </c>
      <c r="CB340" s="176">
        <v>1</v>
      </c>
      <c r="CZ340" s="145">
        <v>0.00139</v>
      </c>
    </row>
    <row r="341" spans="1:15" ht="12.75">
      <c r="A341" s="177"/>
      <c r="B341" s="178"/>
      <c r="C341" s="243" t="s">
        <v>611</v>
      </c>
      <c r="D341" s="244"/>
      <c r="E341" s="244"/>
      <c r="F341" s="244"/>
      <c r="G341" s="245"/>
      <c r="L341" s="179" t="s">
        <v>611</v>
      </c>
      <c r="O341" s="169">
        <v>3</v>
      </c>
    </row>
    <row r="342" spans="1:104" ht="12.75">
      <c r="A342" s="170">
        <v>212</v>
      </c>
      <c r="B342" s="171" t="s">
        <v>612</v>
      </c>
      <c r="C342" s="172" t="s">
        <v>613</v>
      </c>
      <c r="D342" s="173" t="s">
        <v>217</v>
      </c>
      <c r="E342" s="174">
        <v>26</v>
      </c>
      <c r="F342" s="174">
        <v>0</v>
      </c>
      <c r="G342" s="175">
        <f>E342*F342</f>
        <v>0</v>
      </c>
      <c r="O342" s="169">
        <v>2</v>
      </c>
      <c r="AA342" s="145">
        <v>1</v>
      </c>
      <c r="AB342" s="145">
        <v>1</v>
      </c>
      <c r="AC342" s="145">
        <v>1</v>
      </c>
      <c r="AZ342" s="145">
        <v>1</v>
      </c>
      <c r="BA342" s="145">
        <f>IF(AZ342=1,G342,0)</f>
        <v>0</v>
      </c>
      <c r="BB342" s="145">
        <f>IF(AZ342=2,G342,0)</f>
        <v>0</v>
      </c>
      <c r="BC342" s="145">
        <f>IF(AZ342=3,G342,0)</f>
        <v>0</v>
      </c>
      <c r="BD342" s="145">
        <f>IF(AZ342=4,G342,0)</f>
        <v>0</v>
      </c>
      <c r="BE342" s="145">
        <f>IF(AZ342=5,G342,0)</f>
        <v>0</v>
      </c>
      <c r="CA342" s="176">
        <v>1</v>
      </c>
      <c r="CB342" s="176">
        <v>1</v>
      </c>
      <c r="CZ342" s="145">
        <v>0</v>
      </c>
    </row>
    <row r="343" spans="1:104" ht="12.75">
      <c r="A343" s="170">
        <v>213</v>
      </c>
      <c r="B343" s="171" t="s">
        <v>614</v>
      </c>
      <c r="C343" s="172" t="s">
        <v>615</v>
      </c>
      <c r="D343" s="173" t="s">
        <v>217</v>
      </c>
      <c r="E343" s="174">
        <v>49.6</v>
      </c>
      <c r="F343" s="174">
        <v>0</v>
      </c>
      <c r="G343" s="175">
        <f>E343*F343</f>
        <v>0</v>
      </c>
      <c r="O343" s="169">
        <v>2</v>
      </c>
      <c r="AA343" s="145">
        <v>1</v>
      </c>
      <c r="AB343" s="145">
        <v>1</v>
      </c>
      <c r="AC343" s="145">
        <v>1</v>
      </c>
      <c r="AZ343" s="145">
        <v>1</v>
      </c>
      <c r="BA343" s="145">
        <f>IF(AZ343=1,G343,0)</f>
        <v>0</v>
      </c>
      <c r="BB343" s="145">
        <f>IF(AZ343=2,G343,0)</f>
        <v>0</v>
      </c>
      <c r="BC343" s="145">
        <f>IF(AZ343=3,G343,0)</f>
        <v>0</v>
      </c>
      <c r="BD343" s="145">
        <f>IF(AZ343=4,G343,0)</f>
        <v>0</v>
      </c>
      <c r="BE343" s="145">
        <f>IF(AZ343=5,G343,0)</f>
        <v>0</v>
      </c>
      <c r="CA343" s="176">
        <v>1</v>
      </c>
      <c r="CB343" s="176">
        <v>1</v>
      </c>
      <c r="CZ343" s="145">
        <v>0</v>
      </c>
    </row>
    <row r="344" spans="1:104" ht="12.75">
      <c r="A344" s="170">
        <v>214</v>
      </c>
      <c r="B344" s="171" t="s">
        <v>616</v>
      </c>
      <c r="C344" s="172" t="s">
        <v>617</v>
      </c>
      <c r="D344" s="173" t="s">
        <v>86</v>
      </c>
      <c r="E344" s="174">
        <v>435.6</v>
      </c>
      <c r="F344" s="174">
        <v>0</v>
      </c>
      <c r="G344" s="175">
        <f>E344*F344</f>
        <v>0</v>
      </c>
      <c r="O344" s="169">
        <v>2</v>
      </c>
      <c r="AA344" s="145">
        <v>1</v>
      </c>
      <c r="AB344" s="145">
        <v>1</v>
      </c>
      <c r="AC344" s="145">
        <v>1</v>
      </c>
      <c r="AZ344" s="145">
        <v>1</v>
      </c>
      <c r="BA344" s="145">
        <f>IF(AZ344=1,G344,0)</f>
        <v>0</v>
      </c>
      <c r="BB344" s="145">
        <f>IF(AZ344=2,G344,0)</f>
        <v>0</v>
      </c>
      <c r="BC344" s="145">
        <f>IF(AZ344=3,G344,0)</f>
        <v>0</v>
      </c>
      <c r="BD344" s="145">
        <f>IF(AZ344=4,G344,0)</f>
        <v>0</v>
      </c>
      <c r="BE344" s="145">
        <f>IF(AZ344=5,G344,0)</f>
        <v>0</v>
      </c>
      <c r="CA344" s="176">
        <v>1</v>
      </c>
      <c r="CB344" s="176">
        <v>1</v>
      </c>
      <c r="CZ344" s="145">
        <v>0</v>
      </c>
    </row>
    <row r="345" spans="1:15" ht="12.75">
      <c r="A345" s="177"/>
      <c r="B345" s="178"/>
      <c r="C345" s="243"/>
      <c r="D345" s="244"/>
      <c r="E345" s="244"/>
      <c r="F345" s="244"/>
      <c r="G345" s="245"/>
      <c r="L345" s="179"/>
      <c r="O345" s="169">
        <v>3</v>
      </c>
    </row>
    <row r="346" spans="1:104" ht="12.75">
      <c r="A346" s="170">
        <v>215</v>
      </c>
      <c r="B346" s="171" t="s">
        <v>618</v>
      </c>
      <c r="C346" s="172" t="s">
        <v>619</v>
      </c>
      <c r="D346" s="173" t="s">
        <v>86</v>
      </c>
      <c r="E346" s="174">
        <v>327.1945</v>
      </c>
      <c r="F346" s="174">
        <v>0</v>
      </c>
      <c r="G346" s="175">
        <f>E346*F346</f>
        <v>0</v>
      </c>
      <c r="O346" s="169">
        <v>2</v>
      </c>
      <c r="AA346" s="145">
        <v>1</v>
      </c>
      <c r="AB346" s="145">
        <v>1</v>
      </c>
      <c r="AC346" s="145">
        <v>1</v>
      </c>
      <c r="AZ346" s="145">
        <v>1</v>
      </c>
      <c r="BA346" s="145">
        <f>IF(AZ346=1,G346,0)</f>
        <v>0</v>
      </c>
      <c r="BB346" s="145">
        <f>IF(AZ346=2,G346,0)</f>
        <v>0</v>
      </c>
      <c r="BC346" s="145">
        <f>IF(AZ346=3,G346,0)</f>
        <v>0</v>
      </c>
      <c r="BD346" s="145">
        <f>IF(AZ346=4,G346,0)</f>
        <v>0</v>
      </c>
      <c r="BE346" s="145">
        <f>IF(AZ346=5,G346,0)</f>
        <v>0</v>
      </c>
      <c r="CA346" s="176">
        <v>1</v>
      </c>
      <c r="CB346" s="176">
        <v>1</v>
      </c>
      <c r="CZ346" s="145">
        <v>0</v>
      </c>
    </row>
    <row r="347" spans="1:104" ht="12.75">
      <c r="A347" s="170">
        <v>216</v>
      </c>
      <c r="B347" s="171" t="s">
        <v>620</v>
      </c>
      <c r="C347" s="172" t="s">
        <v>621</v>
      </c>
      <c r="D347" s="173" t="s">
        <v>86</v>
      </c>
      <c r="E347" s="174">
        <v>50</v>
      </c>
      <c r="F347" s="174">
        <v>0</v>
      </c>
      <c r="G347" s="175">
        <f>E347*F347</f>
        <v>0</v>
      </c>
      <c r="O347" s="169">
        <v>2</v>
      </c>
      <c r="AA347" s="145">
        <v>1</v>
      </c>
      <c r="AB347" s="145">
        <v>1</v>
      </c>
      <c r="AC347" s="145">
        <v>1</v>
      </c>
      <c r="AZ347" s="145">
        <v>1</v>
      </c>
      <c r="BA347" s="145">
        <f>IF(AZ347=1,G347,0)</f>
        <v>0</v>
      </c>
      <c r="BB347" s="145">
        <f>IF(AZ347=2,G347,0)</f>
        <v>0</v>
      </c>
      <c r="BC347" s="145">
        <f>IF(AZ347=3,G347,0)</f>
        <v>0</v>
      </c>
      <c r="BD347" s="145">
        <f>IF(AZ347=4,G347,0)</f>
        <v>0</v>
      </c>
      <c r="BE347" s="145">
        <f>IF(AZ347=5,G347,0)</f>
        <v>0</v>
      </c>
      <c r="CA347" s="176">
        <v>1</v>
      </c>
      <c r="CB347" s="176">
        <v>1</v>
      </c>
      <c r="CZ347" s="145">
        <v>0</v>
      </c>
    </row>
    <row r="348" spans="1:15" ht="12.75">
      <c r="A348" s="177"/>
      <c r="B348" s="178"/>
      <c r="C348" s="243" t="s">
        <v>622</v>
      </c>
      <c r="D348" s="244"/>
      <c r="E348" s="244"/>
      <c r="F348" s="244"/>
      <c r="G348" s="245"/>
      <c r="L348" s="179" t="s">
        <v>622</v>
      </c>
      <c r="O348" s="169">
        <v>3</v>
      </c>
    </row>
    <row r="349" spans="1:57" ht="12.75">
      <c r="A349" s="180"/>
      <c r="B349" s="181" t="s">
        <v>75</v>
      </c>
      <c r="C349" s="182" t="str">
        <f>CONCATENATE(B338," ",C338)</f>
        <v>97 Prorážení otvorů</v>
      </c>
      <c r="D349" s="183"/>
      <c r="E349" s="184"/>
      <c r="F349" s="185"/>
      <c r="G349" s="186">
        <f>SUM(G338:G348)</f>
        <v>0</v>
      </c>
      <c r="O349" s="169">
        <v>4</v>
      </c>
      <c r="BA349" s="187">
        <f>SUM(BA338:BA348)</f>
        <v>0</v>
      </c>
      <c r="BB349" s="187">
        <f>SUM(BB338:BB348)</f>
        <v>0</v>
      </c>
      <c r="BC349" s="187">
        <f>SUM(BC338:BC348)</f>
        <v>0</v>
      </c>
      <c r="BD349" s="187">
        <f>SUM(BD338:BD348)</f>
        <v>0</v>
      </c>
      <c r="BE349" s="187">
        <f>SUM(BE338:BE348)</f>
        <v>0</v>
      </c>
    </row>
    <row r="350" spans="1:15" ht="12.75">
      <c r="A350" s="162" t="s">
        <v>72</v>
      </c>
      <c r="B350" s="163" t="s">
        <v>623</v>
      </c>
      <c r="C350" s="164" t="s">
        <v>624</v>
      </c>
      <c r="D350" s="165"/>
      <c r="E350" s="166"/>
      <c r="F350" s="166"/>
      <c r="G350" s="167"/>
      <c r="H350" s="168"/>
      <c r="I350" s="168"/>
      <c r="O350" s="169">
        <v>1</v>
      </c>
    </row>
    <row r="351" spans="1:104" ht="12.75">
      <c r="A351" s="170">
        <v>217</v>
      </c>
      <c r="B351" s="171" t="s">
        <v>625</v>
      </c>
      <c r="C351" s="172" t="s">
        <v>626</v>
      </c>
      <c r="D351" s="173" t="s">
        <v>131</v>
      </c>
      <c r="E351" s="174">
        <v>1112.83078775</v>
      </c>
      <c r="F351" s="174">
        <v>0</v>
      </c>
      <c r="G351" s="175">
        <f>E351*F351</f>
        <v>0</v>
      </c>
      <c r="O351" s="169">
        <v>2</v>
      </c>
      <c r="AA351" s="145">
        <v>7</v>
      </c>
      <c r="AB351" s="145">
        <v>1</v>
      </c>
      <c r="AC351" s="145">
        <v>2</v>
      </c>
      <c r="AZ351" s="145">
        <v>1</v>
      </c>
      <c r="BA351" s="145">
        <f>IF(AZ351=1,G351,0)</f>
        <v>0</v>
      </c>
      <c r="BB351" s="145">
        <f>IF(AZ351=2,G351,0)</f>
        <v>0</v>
      </c>
      <c r="BC351" s="145">
        <f>IF(AZ351=3,G351,0)</f>
        <v>0</v>
      </c>
      <c r="BD351" s="145">
        <f>IF(AZ351=4,G351,0)</f>
        <v>0</v>
      </c>
      <c r="BE351" s="145">
        <f>IF(AZ351=5,G351,0)</f>
        <v>0</v>
      </c>
      <c r="CA351" s="176">
        <v>7</v>
      </c>
      <c r="CB351" s="176">
        <v>1</v>
      </c>
      <c r="CZ351" s="145">
        <v>0</v>
      </c>
    </row>
    <row r="352" spans="1:57" ht="12.75">
      <c r="A352" s="180"/>
      <c r="B352" s="181" t="s">
        <v>75</v>
      </c>
      <c r="C352" s="182" t="str">
        <f>CONCATENATE(B350," ",C350)</f>
        <v>99 Staveništní přesun hmot</v>
      </c>
      <c r="D352" s="183"/>
      <c r="E352" s="184"/>
      <c r="F352" s="185"/>
      <c r="G352" s="186">
        <f>SUM(G350:G351)</f>
        <v>0</v>
      </c>
      <c r="O352" s="169">
        <v>4</v>
      </c>
      <c r="BA352" s="187">
        <f>SUM(BA350:BA351)</f>
        <v>0</v>
      </c>
      <c r="BB352" s="187">
        <f>SUM(BB350:BB351)</f>
        <v>0</v>
      </c>
      <c r="BC352" s="187">
        <f>SUM(BC350:BC351)</f>
        <v>0</v>
      </c>
      <c r="BD352" s="187">
        <f>SUM(BD350:BD351)</f>
        <v>0</v>
      </c>
      <c r="BE352" s="187">
        <f>SUM(BE350:BE351)</f>
        <v>0</v>
      </c>
    </row>
    <row r="353" spans="1:15" ht="12.75">
      <c r="A353" s="162" t="s">
        <v>72</v>
      </c>
      <c r="B353" s="163" t="s">
        <v>627</v>
      </c>
      <c r="C353" s="164" t="s">
        <v>628</v>
      </c>
      <c r="D353" s="165"/>
      <c r="E353" s="166"/>
      <c r="F353" s="166"/>
      <c r="G353" s="167"/>
      <c r="H353" s="168"/>
      <c r="I353" s="168"/>
      <c r="O353" s="169">
        <v>1</v>
      </c>
    </row>
    <row r="354" spans="1:104" ht="22.5">
      <c r="A354" s="170">
        <v>218</v>
      </c>
      <c r="B354" s="171" t="s">
        <v>629</v>
      </c>
      <c r="C354" s="172" t="s">
        <v>630</v>
      </c>
      <c r="D354" s="173" t="s">
        <v>86</v>
      </c>
      <c r="E354" s="174">
        <v>315.8733</v>
      </c>
      <c r="F354" s="174">
        <v>0</v>
      </c>
      <c r="G354" s="175">
        <f>E354*F354</f>
        <v>0</v>
      </c>
      <c r="O354" s="169">
        <v>2</v>
      </c>
      <c r="AA354" s="145">
        <v>1</v>
      </c>
      <c r="AB354" s="145">
        <v>7</v>
      </c>
      <c r="AC354" s="145">
        <v>7</v>
      </c>
      <c r="AZ354" s="145">
        <v>2</v>
      </c>
      <c r="BA354" s="145">
        <f>IF(AZ354=1,G354,0)</f>
        <v>0</v>
      </c>
      <c r="BB354" s="145">
        <f>IF(AZ354=2,G354,0)</f>
        <v>0</v>
      </c>
      <c r="BC354" s="145">
        <f>IF(AZ354=3,G354,0)</f>
        <v>0</v>
      </c>
      <c r="BD354" s="145">
        <f>IF(AZ354=4,G354,0)</f>
        <v>0</v>
      </c>
      <c r="BE354" s="145">
        <f>IF(AZ354=5,G354,0)</f>
        <v>0</v>
      </c>
      <c r="CA354" s="176">
        <v>1</v>
      </c>
      <c r="CB354" s="176">
        <v>7</v>
      </c>
      <c r="CZ354" s="145">
        <v>0.0003</v>
      </c>
    </row>
    <row r="355" spans="1:104" ht="22.5">
      <c r="A355" s="170">
        <v>219</v>
      </c>
      <c r="B355" s="171" t="s">
        <v>631</v>
      </c>
      <c r="C355" s="172" t="s">
        <v>632</v>
      </c>
      <c r="D355" s="173" t="s">
        <v>86</v>
      </c>
      <c r="E355" s="174">
        <v>315.8733</v>
      </c>
      <c r="F355" s="174">
        <v>0</v>
      </c>
      <c r="G355" s="175">
        <f>E355*F355</f>
        <v>0</v>
      </c>
      <c r="O355" s="169">
        <v>2</v>
      </c>
      <c r="AA355" s="145">
        <v>1</v>
      </c>
      <c r="AB355" s="145">
        <v>7</v>
      </c>
      <c r="AC355" s="145">
        <v>7</v>
      </c>
      <c r="AZ355" s="145">
        <v>2</v>
      </c>
      <c r="BA355" s="145">
        <f>IF(AZ355=1,G355,0)</f>
        <v>0</v>
      </c>
      <c r="BB355" s="145">
        <f>IF(AZ355=2,G355,0)</f>
        <v>0</v>
      </c>
      <c r="BC355" s="145">
        <f>IF(AZ355=3,G355,0)</f>
        <v>0</v>
      </c>
      <c r="BD355" s="145">
        <f>IF(AZ355=4,G355,0)</f>
        <v>0</v>
      </c>
      <c r="BE355" s="145">
        <f>IF(AZ355=5,G355,0)</f>
        <v>0</v>
      </c>
      <c r="CA355" s="176">
        <v>1</v>
      </c>
      <c r="CB355" s="176">
        <v>7</v>
      </c>
      <c r="CZ355" s="145">
        <v>0.00082</v>
      </c>
    </row>
    <row r="356" spans="1:104" ht="22.5">
      <c r="A356" s="170">
        <v>220</v>
      </c>
      <c r="B356" s="171" t="s">
        <v>633</v>
      </c>
      <c r="C356" s="172" t="s">
        <v>634</v>
      </c>
      <c r="D356" s="173" t="s">
        <v>86</v>
      </c>
      <c r="E356" s="174">
        <v>70.4405</v>
      </c>
      <c r="F356" s="174">
        <v>0</v>
      </c>
      <c r="G356" s="175">
        <f>E356*F356</f>
        <v>0</v>
      </c>
      <c r="O356" s="169">
        <v>2</v>
      </c>
      <c r="AA356" s="145">
        <v>1</v>
      </c>
      <c r="AB356" s="145">
        <v>7</v>
      </c>
      <c r="AC356" s="145">
        <v>7</v>
      </c>
      <c r="AZ356" s="145">
        <v>2</v>
      </c>
      <c r="BA356" s="145">
        <f>IF(AZ356=1,G356,0)</f>
        <v>0</v>
      </c>
      <c r="BB356" s="145">
        <f>IF(AZ356=2,G356,0)</f>
        <v>0</v>
      </c>
      <c r="BC356" s="145">
        <f>IF(AZ356=3,G356,0)</f>
        <v>0</v>
      </c>
      <c r="BD356" s="145">
        <f>IF(AZ356=4,G356,0)</f>
        <v>0</v>
      </c>
      <c r="BE356" s="145">
        <f>IF(AZ356=5,G356,0)</f>
        <v>0</v>
      </c>
      <c r="CA356" s="176">
        <v>1</v>
      </c>
      <c r="CB356" s="176">
        <v>7</v>
      </c>
      <c r="CZ356" s="145">
        <v>0.00306</v>
      </c>
    </row>
    <row r="357" spans="1:15" ht="12.75">
      <c r="A357" s="177"/>
      <c r="B357" s="178"/>
      <c r="C357" s="243" t="s">
        <v>635</v>
      </c>
      <c r="D357" s="244"/>
      <c r="E357" s="244"/>
      <c r="F357" s="244"/>
      <c r="G357" s="245"/>
      <c r="L357" s="179" t="s">
        <v>635</v>
      </c>
      <c r="O357" s="169">
        <v>3</v>
      </c>
    </row>
    <row r="358" spans="1:104" ht="22.5">
      <c r="A358" s="170">
        <v>221</v>
      </c>
      <c r="B358" s="171" t="s">
        <v>636</v>
      </c>
      <c r="C358" s="172" t="s">
        <v>637</v>
      </c>
      <c r="D358" s="173" t="s">
        <v>217</v>
      </c>
      <c r="E358" s="174">
        <v>120.285</v>
      </c>
      <c r="F358" s="174">
        <v>0</v>
      </c>
      <c r="G358" s="175">
        <f>E358*F358</f>
        <v>0</v>
      </c>
      <c r="O358" s="169">
        <v>2</v>
      </c>
      <c r="AA358" s="145">
        <v>1</v>
      </c>
      <c r="AB358" s="145">
        <v>7</v>
      </c>
      <c r="AC358" s="145">
        <v>7</v>
      </c>
      <c r="AZ358" s="145">
        <v>2</v>
      </c>
      <c r="BA358" s="145">
        <f>IF(AZ358=1,G358,0)</f>
        <v>0</v>
      </c>
      <c r="BB358" s="145">
        <f>IF(AZ358=2,G358,0)</f>
        <v>0</v>
      </c>
      <c r="BC358" s="145">
        <f>IF(AZ358=3,G358,0)</f>
        <v>0</v>
      </c>
      <c r="BD358" s="145">
        <f>IF(AZ358=4,G358,0)</f>
        <v>0</v>
      </c>
      <c r="BE358" s="145">
        <f>IF(AZ358=5,G358,0)</f>
        <v>0</v>
      </c>
      <c r="CA358" s="176">
        <v>1</v>
      </c>
      <c r="CB358" s="176">
        <v>7</v>
      </c>
      <c r="CZ358" s="145">
        <v>0.00032</v>
      </c>
    </row>
    <row r="359" spans="1:104" ht="22.5">
      <c r="A359" s="170">
        <v>222</v>
      </c>
      <c r="B359" s="171" t="s">
        <v>638</v>
      </c>
      <c r="C359" s="172" t="s">
        <v>639</v>
      </c>
      <c r="D359" s="173" t="s">
        <v>189</v>
      </c>
      <c r="E359" s="174">
        <v>72</v>
      </c>
      <c r="F359" s="174">
        <v>0</v>
      </c>
      <c r="G359" s="175">
        <f>E359*F359</f>
        <v>0</v>
      </c>
      <c r="O359" s="169">
        <v>2</v>
      </c>
      <c r="AA359" s="145">
        <v>1</v>
      </c>
      <c r="AB359" s="145">
        <v>7</v>
      </c>
      <c r="AC359" s="145">
        <v>7</v>
      </c>
      <c r="AZ359" s="145">
        <v>2</v>
      </c>
      <c r="BA359" s="145">
        <f>IF(AZ359=1,G359,0)</f>
        <v>0</v>
      </c>
      <c r="BB359" s="145">
        <f>IF(AZ359=2,G359,0)</f>
        <v>0</v>
      </c>
      <c r="BC359" s="145">
        <f>IF(AZ359=3,G359,0)</f>
        <v>0</v>
      </c>
      <c r="BD359" s="145">
        <f>IF(AZ359=4,G359,0)</f>
        <v>0</v>
      </c>
      <c r="BE359" s="145">
        <f>IF(AZ359=5,G359,0)</f>
        <v>0</v>
      </c>
      <c r="CA359" s="176">
        <v>1</v>
      </c>
      <c r="CB359" s="176">
        <v>7</v>
      </c>
      <c r="CZ359" s="145">
        <v>0.00043</v>
      </c>
    </row>
    <row r="360" spans="1:104" ht="12.75">
      <c r="A360" s="170">
        <v>223</v>
      </c>
      <c r="B360" s="171" t="s">
        <v>640</v>
      </c>
      <c r="C360" s="172" t="s">
        <v>641</v>
      </c>
      <c r="D360" s="173" t="s">
        <v>86</v>
      </c>
      <c r="E360" s="174">
        <v>363.2543</v>
      </c>
      <c r="F360" s="174">
        <v>0</v>
      </c>
      <c r="G360" s="175">
        <f>E360*F360</f>
        <v>0</v>
      </c>
      <c r="O360" s="169">
        <v>2</v>
      </c>
      <c r="AA360" s="145">
        <v>3</v>
      </c>
      <c r="AB360" s="145">
        <v>7</v>
      </c>
      <c r="AC360" s="145">
        <v>62852251</v>
      </c>
      <c r="AZ360" s="145">
        <v>2</v>
      </c>
      <c r="BA360" s="145">
        <f>IF(AZ360=1,G360,0)</f>
        <v>0</v>
      </c>
      <c r="BB360" s="145">
        <f>IF(AZ360=2,G360,0)</f>
        <v>0</v>
      </c>
      <c r="BC360" s="145">
        <f>IF(AZ360=3,G360,0)</f>
        <v>0</v>
      </c>
      <c r="BD360" s="145">
        <f>IF(AZ360=4,G360,0)</f>
        <v>0</v>
      </c>
      <c r="BE360" s="145">
        <f>IF(AZ360=5,G360,0)</f>
        <v>0</v>
      </c>
      <c r="CA360" s="176">
        <v>3</v>
      </c>
      <c r="CB360" s="176">
        <v>7</v>
      </c>
      <c r="CZ360" s="145">
        <v>0.0046</v>
      </c>
    </row>
    <row r="361" spans="1:104" ht="12.75">
      <c r="A361" s="170">
        <v>224</v>
      </c>
      <c r="B361" s="171" t="s">
        <v>642</v>
      </c>
      <c r="C361" s="172" t="s">
        <v>643</v>
      </c>
      <c r="D361" s="173" t="s">
        <v>86</v>
      </c>
      <c r="E361" s="174">
        <v>363.2543</v>
      </c>
      <c r="F361" s="174">
        <v>0</v>
      </c>
      <c r="G361" s="175">
        <f>E361*F361</f>
        <v>0</v>
      </c>
      <c r="O361" s="169">
        <v>2</v>
      </c>
      <c r="AA361" s="145">
        <v>3</v>
      </c>
      <c r="AB361" s="145">
        <v>7</v>
      </c>
      <c r="AC361" s="145">
        <v>62852265</v>
      </c>
      <c r="AZ361" s="145">
        <v>2</v>
      </c>
      <c r="BA361" s="145">
        <f>IF(AZ361=1,G361,0)</f>
        <v>0</v>
      </c>
      <c r="BB361" s="145">
        <f>IF(AZ361=2,G361,0)</f>
        <v>0</v>
      </c>
      <c r="BC361" s="145">
        <f>IF(AZ361=3,G361,0)</f>
        <v>0</v>
      </c>
      <c r="BD361" s="145">
        <f>IF(AZ361=4,G361,0)</f>
        <v>0</v>
      </c>
      <c r="BE361" s="145">
        <f>IF(AZ361=5,G361,0)</f>
        <v>0</v>
      </c>
      <c r="CA361" s="176">
        <v>3</v>
      </c>
      <c r="CB361" s="176">
        <v>7</v>
      </c>
      <c r="CZ361" s="145">
        <v>0.004</v>
      </c>
    </row>
    <row r="362" spans="1:104" ht="12.75">
      <c r="A362" s="170">
        <v>225</v>
      </c>
      <c r="B362" s="171" t="s">
        <v>644</v>
      </c>
      <c r="C362" s="172" t="s">
        <v>645</v>
      </c>
      <c r="D362" s="173" t="s">
        <v>61</v>
      </c>
      <c r="E362" s="174"/>
      <c r="F362" s="174">
        <v>0</v>
      </c>
      <c r="G362" s="175">
        <f>E362*F362</f>
        <v>0</v>
      </c>
      <c r="O362" s="169">
        <v>2</v>
      </c>
      <c r="AA362" s="145">
        <v>7</v>
      </c>
      <c r="AB362" s="145">
        <v>1002</v>
      </c>
      <c r="AC362" s="145">
        <v>5</v>
      </c>
      <c r="AZ362" s="145">
        <v>2</v>
      </c>
      <c r="BA362" s="145">
        <f>IF(AZ362=1,G362,0)</f>
        <v>0</v>
      </c>
      <c r="BB362" s="145">
        <f>IF(AZ362=2,G362,0)</f>
        <v>0</v>
      </c>
      <c r="BC362" s="145">
        <f>IF(AZ362=3,G362,0)</f>
        <v>0</v>
      </c>
      <c r="BD362" s="145">
        <f>IF(AZ362=4,G362,0)</f>
        <v>0</v>
      </c>
      <c r="BE362" s="145">
        <f>IF(AZ362=5,G362,0)</f>
        <v>0</v>
      </c>
      <c r="CA362" s="176">
        <v>7</v>
      </c>
      <c r="CB362" s="176">
        <v>1002</v>
      </c>
      <c r="CZ362" s="145">
        <v>0</v>
      </c>
    </row>
    <row r="363" spans="1:57" ht="12.75">
      <c r="A363" s="180"/>
      <c r="B363" s="181" t="s">
        <v>75</v>
      </c>
      <c r="C363" s="182" t="str">
        <f>CONCATENATE(B353," ",C353)</f>
        <v>711 Izolace proti vodě</v>
      </c>
      <c r="D363" s="183"/>
      <c r="E363" s="184"/>
      <c r="F363" s="185"/>
      <c r="G363" s="186">
        <f>SUM(G353:G362)</f>
        <v>0</v>
      </c>
      <c r="O363" s="169">
        <v>4</v>
      </c>
      <c r="BA363" s="187">
        <f>SUM(BA353:BA362)</f>
        <v>0</v>
      </c>
      <c r="BB363" s="187">
        <f>SUM(BB353:BB362)</f>
        <v>0</v>
      </c>
      <c r="BC363" s="187">
        <f>SUM(BC353:BC362)</f>
        <v>0</v>
      </c>
      <c r="BD363" s="187">
        <f>SUM(BD353:BD362)</f>
        <v>0</v>
      </c>
      <c r="BE363" s="187">
        <f>SUM(BE353:BE362)</f>
        <v>0</v>
      </c>
    </row>
    <row r="364" spans="1:15" ht="12.75">
      <c r="A364" s="162" t="s">
        <v>72</v>
      </c>
      <c r="B364" s="163" t="s">
        <v>646</v>
      </c>
      <c r="C364" s="164" t="s">
        <v>647</v>
      </c>
      <c r="D364" s="165"/>
      <c r="E364" s="166"/>
      <c r="F364" s="166"/>
      <c r="G364" s="167"/>
      <c r="H364" s="168"/>
      <c r="I364" s="168"/>
      <c r="O364" s="169">
        <v>1</v>
      </c>
    </row>
    <row r="365" spans="1:104" ht="22.5">
      <c r="A365" s="170">
        <v>226</v>
      </c>
      <c r="B365" s="171" t="s">
        <v>648</v>
      </c>
      <c r="C365" s="172" t="s">
        <v>649</v>
      </c>
      <c r="D365" s="173" t="s">
        <v>86</v>
      </c>
      <c r="E365" s="174">
        <v>166.1295</v>
      </c>
      <c r="F365" s="174">
        <v>0</v>
      </c>
      <c r="G365" s="175">
        <f>E365*F365</f>
        <v>0</v>
      </c>
      <c r="O365" s="169">
        <v>2</v>
      </c>
      <c r="AA365" s="145">
        <v>1</v>
      </c>
      <c r="AB365" s="145">
        <v>7</v>
      </c>
      <c r="AC365" s="145">
        <v>7</v>
      </c>
      <c r="AZ365" s="145">
        <v>2</v>
      </c>
      <c r="BA365" s="145">
        <f>IF(AZ365=1,G365,0)</f>
        <v>0</v>
      </c>
      <c r="BB365" s="145">
        <f>IF(AZ365=2,G365,0)</f>
        <v>0</v>
      </c>
      <c r="BC365" s="145">
        <f>IF(AZ365=3,G365,0)</f>
        <v>0</v>
      </c>
      <c r="BD365" s="145">
        <f>IF(AZ365=4,G365,0)</f>
        <v>0</v>
      </c>
      <c r="BE365" s="145">
        <f>IF(AZ365=5,G365,0)</f>
        <v>0</v>
      </c>
      <c r="CA365" s="176">
        <v>1</v>
      </c>
      <c r="CB365" s="176">
        <v>7</v>
      </c>
      <c r="CZ365" s="145">
        <v>0.00726</v>
      </c>
    </row>
    <row r="366" spans="1:15" ht="12.75">
      <c r="A366" s="177"/>
      <c r="B366" s="178"/>
      <c r="C366" s="243" t="s">
        <v>650</v>
      </c>
      <c r="D366" s="244"/>
      <c r="E366" s="244"/>
      <c r="F366" s="244"/>
      <c r="G366" s="245"/>
      <c r="L366" s="179" t="s">
        <v>650</v>
      </c>
      <c r="O366" s="169">
        <v>3</v>
      </c>
    </row>
    <row r="367" spans="1:15" ht="12.75">
      <c r="A367" s="177"/>
      <c r="B367" s="178"/>
      <c r="C367" s="243" t="s">
        <v>651</v>
      </c>
      <c r="D367" s="244"/>
      <c r="E367" s="244"/>
      <c r="F367" s="244"/>
      <c r="G367" s="245"/>
      <c r="L367" s="179" t="s">
        <v>651</v>
      </c>
      <c r="O367" s="169">
        <v>3</v>
      </c>
    </row>
    <row r="368" spans="1:104" ht="22.5">
      <c r="A368" s="170">
        <v>227</v>
      </c>
      <c r="B368" s="171" t="s">
        <v>652</v>
      </c>
      <c r="C368" s="172" t="s">
        <v>653</v>
      </c>
      <c r="D368" s="173" t="s">
        <v>86</v>
      </c>
      <c r="E368" s="174">
        <v>392.5</v>
      </c>
      <c r="F368" s="174">
        <v>0</v>
      </c>
      <c r="G368" s="175">
        <f>E368*F368</f>
        <v>0</v>
      </c>
      <c r="O368" s="169">
        <v>2</v>
      </c>
      <c r="AA368" s="145">
        <v>1</v>
      </c>
      <c r="AB368" s="145">
        <v>7</v>
      </c>
      <c r="AC368" s="145">
        <v>7</v>
      </c>
      <c r="AZ368" s="145">
        <v>2</v>
      </c>
      <c r="BA368" s="145">
        <f>IF(AZ368=1,G368,0)</f>
        <v>0</v>
      </c>
      <c r="BB368" s="145">
        <f>IF(AZ368=2,G368,0)</f>
        <v>0</v>
      </c>
      <c r="BC368" s="145">
        <f>IF(AZ368=3,G368,0)</f>
        <v>0</v>
      </c>
      <c r="BD368" s="145">
        <f>IF(AZ368=4,G368,0)</f>
        <v>0</v>
      </c>
      <c r="BE368" s="145">
        <f>IF(AZ368=5,G368,0)</f>
        <v>0</v>
      </c>
      <c r="CA368" s="176">
        <v>1</v>
      </c>
      <c r="CB368" s="176">
        <v>7</v>
      </c>
      <c r="CZ368" s="145">
        <v>0</v>
      </c>
    </row>
    <row r="369" spans="1:15" ht="12.75">
      <c r="A369" s="177"/>
      <c r="B369" s="178"/>
      <c r="C369" s="243" t="s">
        <v>654</v>
      </c>
      <c r="D369" s="244"/>
      <c r="E369" s="244"/>
      <c r="F369" s="244"/>
      <c r="G369" s="245"/>
      <c r="L369" s="179" t="s">
        <v>654</v>
      </c>
      <c r="O369" s="169">
        <v>3</v>
      </c>
    </row>
    <row r="370" spans="1:15" ht="22.5">
      <c r="A370" s="177"/>
      <c r="B370" s="178"/>
      <c r="C370" s="243" t="s">
        <v>655</v>
      </c>
      <c r="D370" s="244"/>
      <c r="E370" s="244"/>
      <c r="F370" s="244"/>
      <c r="G370" s="245"/>
      <c r="L370" s="179" t="s">
        <v>655</v>
      </c>
      <c r="O370" s="169">
        <v>3</v>
      </c>
    </row>
    <row r="371" spans="1:104" ht="12.75">
      <c r="A371" s="170">
        <v>228</v>
      </c>
      <c r="B371" s="171" t="s">
        <v>656</v>
      </c>
      <c r="C371" s="172" t="s">
        <v>657</v>
      </c>
      <c r="D371" s="173" t="s">
        <v>86</v>
      </c>
      <c r="E371" s="174">
        <v>693.2</v>
      </c>
      <c r="F371" s="174">
        <v>0</v>
      </c>
      <c r="G371" s="175">
        <f>E371*F371</f>
        <v>0</v>
      </c>
      <c r="O371" s="169">
        <v>2</v>
      </c>
      <c r="AA371" s="145">
        <v>1</v>
      </c>
      <c r="AB371" s="145">
        <v>7</v>
      </c>
      <c r="AC371" s="145">
        <v>7</v>
      </c>
      <c r="AZ371" s="145">
        <v>2</v>
      </c>
      <c r="BA371" s="145">
        <f>IF(AZ371=1,G371,0)</f>
        <v>0</v>
      </c>
      <c r="BB371" s="145">
        <f>IF(AZ371=2,G371,0)</f>
        <v>0</v>
      </c>
      <c r="BC371" s="145">
        <f>IF(AZ371=3,G371,0)</f>
        <v>0</v>
      </c>
      <c r="BD371" s="145">
        <f>IF(AZ371=4,G371,0)</f>
        <v>0</v>
      </c>
      <c r="BE371" s="145">
        <f>IF(AZ371=5,G371,0)</f>
        <v>0</v>
      </c>
      <c r="CA371" s="176">
        <v>1</v>
      </c>
      <c r="CB371" s="176">
        <v>7</v>
      </c>
      <c r="CZ371" s="145">
        <v>1E-05</v>
      </c>
    </row>
    <row r="372" spans="1:104" ht="12.75">
      <c r="A372" s="170">
        <v>229</v>
      </c>
      <c r="B372" s="171" t="s">
        <v>658</v>
      </c>
      <c r="C372" s="172" t="s">
        <v>659</v>
      </c>
      <c r="D372" s="173" t="s">
        <v>217</v>
      </c>
      <c r="E372" s="174">
        <v>53.06</v>
      </c>
      <c r="F372" s="174">
        <v>0</v>
      </c>
      <c r="G372" s="175">
        <f>E372*F372</f>
        <v>0</v>
      </c>
      <c r="O372" s="169">
        <v>2</v>
      </c>
      <c r="AA372" s="145">
        <v>1</v>
      </c>
      <c r="AB372" s="145">
        <v>7</v>
      </c>
      <c r="AC372" s="145">
        <v>7</v>
      </c>
      <c r="AZ372" s="145">
        <v>2</v>
      </c>
      <c r="BA372" s="145">
        <f>IF(AZ372=1,G372,0)</f>
        <v>0</v>
      </c>
      <c r="BB372" s="145">
        <f>IF(AZ372=2,G372,0)</f>
        <v>0</v>
      </c>
      <c r="BC372" s="145">
        <f>IF(AZ372=3,G372,0)</f>
        <v>0</v>
      </c>
      <c r="BD372" s="145">
        <f>IF(AZ372=4,G372,0)</f>
        <v>0</v>
      </c>
      <c r="BE372" s="145">
        <f>IF(AZ372=5,G372,0)</f>
        <v>0</v>
      </c>
      <c r="CA372" s="176">
        <v>1</v>
      </c>
      <c r="CB372" s="176">
        <v>7</v>
      </c>
      <c r="CZ372" s="145">
        <v>0</v>
      </c>
    </row>
    <row r="373" spans="1:104" ht="12.75">
      <c r="A373" s="170">
        <v>230</v>
      </c>
      <c r="B373" s="171" t="s">
        <v>660</v>
      </c>
      <c r="C373" s="172" t="s">
        <v>661</v>
      </c>
      <c r="D373" s="173" t="s">
        <v>93</v>
      </c>
      <c r="E373" s="174">
        <v>37.7639</v>
      </c>
      <c r="F373" s="174">
        <v>0</v>
      </c>
      <c r="G373" s="175">
        <f>E373*F373</f>
        <v>0</v>
      </c>
      <c r="O373" s="169">
        <v>2</v>
      </c>
      <c r="AA373" s="145">
        <v>3</v>
      </c>
      <c r="AB373" s="145">
        <v>7</v>
      </c>
      <c r="AC373" s="145" t="s">
        <v>660</v>
      </c>
      <c r="AZ373" s="145">
        <v>2</v>
      </c>
      <c r="BA373" s="145">
        <f>IF(AZ373=1,G373,0)</f>
        <v>0</v>
      </c>
      <c r="BB373" s="145">
        <f>IF(AZ373=2,G373,0)</f>
        <v>0</v>
      </c>
      <c r="BC373" s="145">
        <f>IF(AZ373=3,G373,0)</f>
        <v>0</v>
      </c>
      <c r="BD373" s="145">
        <f>IF(AZ373=4,G373,0)</f>
        <v>0</v>
      </c>
      <c r="BE373" s="145">
        <f>IF(AZ373=5,G373,0)</f>
        <v>0</v>
      </c>
      <c r="CA373" s="176">
        <v>3</v>
      </c>
      <c r="CB373" s="176">
        <v>7</v>
      </c>
      <c r="CZ373" s="145">
        <v>0.02</v>
      </c>
    </row>
    <row r="374" spans="1:15" ht="12.75">
      <c r="A374" s="177"/>
      <c r="B374" s="178"/>
      <c r="C374" s="243" t="s">
        <v>654</v>
      </c>
      <c r="D374" s="244"/>
      <c r="E374" s="244"/>
      <c r="F374" s="244"/>
      <c r="G374" s="245"/>
      <c r="L374" s="179" t="s">
        <v>654</v>
      </c>
      <c r="O374" s="169">
        <v>3</v>
      </c>
    </row>
    <row r="375" spans="1:15" ht="22.5">
      <c r="A375" s="177"/>
      <c r="B375" s="178"/>
      <c r="C375" s="243" t="s">
        <v>655</v>
      </c>
      <c r="D375" s="244"/>
      <c r="E375" s="244"/>
      <c r="F375" s="244"/>
      <c r="G375" s="245"/>
      <c r="L375" s="179" t="s">
        <v>655</v>
      </c>
      <c r="O375" s="169">
        <v>3</v>
      </c>
    </row>
    <row r="376" spans="1:104" ht="12.75">
      <c r="A376" s="170">
        <v>231</v>
      </c>
      <c r="B376" s="171" t="s">
        <v>662</v>
      </c>
      <c r="C376" s="172" t="s">
        <v>663</v>
      </c>
      <c r="D376" s="173" t="s">
        <v>61</v>
      </c>
      <c r="E376" s="174"/>
      <c r="F376" s="174">
        <v>0</v>
      </c>
      <c r="G376" s="175">
        <f>E376*F376</f>
        <v>0</v>
      </c>
      <c r="O376" s="169">
        <v>2</v>
      </c>
      <c r="AA376" s="145">
        <v>7</v>
      </c>
      <c r="AB376" s="145">
        <v>1002</v>
      </c>
      <c r="AC376" s="145">
        <v>5</v>
      </c>
      <c r="AZ376" s="145">
        <v>2</v>
      </c>
      <c r="BA376" s="145">
        <f>IF(AZ376=1,G376,0)</f>
        <v>0</v>
      </c>
      <c r="BB376" s="145">
        <f>IF(AZ376=2,G376,0)</f>
        <v>0</v>
      </c>
      <c r="BC376" s="145">
        <f>IF(AZ376=3,G376,0)</f>
        <v>0</v>
      </c>
      <c r="BD376" s="145">
        <f>IF(AZ376=4,G376,0)</f>
        <v>0</v>
      </c>
      <c r="BE376" s="145">
        <f>IF(AZ376=5,G376,0)</f>
        <v>0</v>
      </c>
      <c r="CA376" s="176">
        <v>7</v>
      </c>
      <c r="CB376" s="176">
        <v>1002</v>
      </c>
      <c r="CZ376" s="145">
        <v>0</v>
      </c>
    </row>
    <row r="377" spans="1:57" ht="12.75">
      <c r="A377" s="180"/>
      <c r="B377" s="181" t="s">
        <v>75</v>
      </c>
      <c r="C377" s="182" t="str">
        <f>CONCATENATE(B364," ",C364)</f>
        <v>713 Izolace tepelné</v>
      </c>
      <c r="D377" s="183"/>
      <c r="E377" s="184"/>
      <c r="F377" s="185"/>
      <c r="G377" s="186">
        <f>SUM(G364:G376)</f>
        <v>0</v>
      </c>
      <c r="O377" s="169">
        <v>4</v>
      </c>
      <c r="BA377" s="187">
        <f>SUM(BA364:BA376)</f>
        <v>0</v>
      </c>
      <c r="BB377" s="187">
        <f>SUM(BB364:BB376)</f>
        <v>0</v>
      </c>
      <c r="BC377" s="187">
        <f>SUM(BC364:BC376)</f>
        <v>0</v>
      </c>
      <c r="BD377" s="187">
        <f>SUM(BD364:BD376)</f>
        <v>0</v>
      </c>
      <c r="BE377" s="187">
        <f>SUM(BE364:BE376)</f>
        <v>0</v>
      </c>
    </row>
    <row r="378" spans="1:15" ht="12.75">
      <c r="A378" s="162" t="s">
        <v>72</v>
      </c>
      <c r="B378" s="163" t="s">
        <v>664</v>
      </c>
      <c r="C378" s="164" t="s">
        <v>665</v>
      </c>
      <c r="D378" s="165"/>
      <c r="E378" s="166"/>
      <c r="F378" s="166"/>
      <c r="G378" s="167"/>
      <c r="H378" s="168"/>
      <c r="I378" s="168"/>
      <c r="O378" s="169">
        <v>1</v>
      </c>
    </row>
    <row r="379" spans="1:104" ht="12.75">
      <c r="A379" s="170">
        <v>232</v>
      </c>
      <c r="B379" s="171" t="s">
        <v>666</v>
      </c>
      <c r="C379" s="172" t="s">
        <v>667</v>
      </c>
      <c r="D379" s="173" t="s">
        <v>60</v>
      </c>
      <c r="E379" s="174">
        <v>1</v>
      </c>
      <c r="F379" s="174">
        <v>0</v>
      </c>
      <c r="G379" s="175">
        <f>E379*F379</f>
        <v>0</v>
      </c>
      <c r="O379" s="169">
        <v>2</v>
      </c>
      <c r="AA379" s="145">
        <v>11</v>
      </c>
      <c r="AB379" s="145">
        <v>3</v>
      </c>
      <c r="AC379" s="145">
        <v>22</v>
      </c>
      <c r="AZ379" s="145">
        <v>2</v>
      </c>
      <c r="BA379" s="145">
        <f>IF(AZ379=1,G379,0)</f>
        <v>0</v>
      </c>
      <c r="BB379" s="145">
        <f>IF(AZ379=2,G379,0)</f>
        <v>0</v>
      </c>
      <c r="BC379" s="145">
        <f>IF(AZ379=3,G379,0)</f>
        <v>0</v>
      </c>
      <c r="BD379" s="145">
        <f>IF(AZ379=4,G379,0)</f>
        <v>0</v>
      </c>
      <c r="BE379" s="145">
        <f>IF(AZ379=5,G379,0)</f>
        <v>0</v>
      </c>
      <c r="CA379" s="176">
        <v>11</v>
      </c>
      <c r="CB379" s="176">
        <v>3</v>
      </c>
      <c r="CZ379" s="145">
        <v>0</v>
      </c>
    </row>
    <row r="380" spans="1:15" ht="12.75">
      <c r="A380" s="177"/>
      <c r="B380" s="178"/>
      <c r="C380" s="243" t="s">
        <v>668</v>
      </c>
      <c r="D380" s="244"/>
      <c r="E380" s="244"/>
      <c r="F380" s="244"/>
      <c r="G380" s="245"/>
      <c r="L380" s="179" t="s">
        <v>668</v>
      </c>
      <c r="O380" s="169">
        <v>3</v>
      </c>
    </row>
    <row r="381" spans="1:15" ht="12.75">
      <c r="A381" s="177"/>
      <c r="B381" s="178"/>
      <c r="C381" s="243" t="s">
        <v>669</v>
      </c>
      <c r="D381" s="244"/>
      <c r="E381" s="244"/>
      <c r="F381" s="244"/>
      <c r="G381" s="245"/>
      <c r="L381" s="179" t="s">
        <v>669</v>
      </c>
      <c r="O381" s="169">
        <v>3</v>
      </c>
    </row>
    <row r="382" spans="1:104" ht="12.75">
      <c r="A382" s="170">
        <v>233</v>
      </c>
      <c r="B382" s="171" t="s">
        <v>670</v>
      </c>
      <c r="C382" s="172" t="s">
        <v>671</v>
      </c>
      <c r="D382" s="173" t="s">
        <v>672</v>
      </c>
      <c r="E382" s="174">
        <v>100</v>
      </c>
      <c r="F382" s="174">
        <v>0</v>
      </c>
      <c r="G382" s="175">
        <f>E382*F382</f>
        <v>0</v>
      </c>
      <c r="O382" s="169">
        <v>2</v>
      </c>
      <c r="AA382" s="145">
        <v>10</v>
      </c>
      <c r="AB382" s="145">
        <v>0</v>
      </c>
      <c r="AC382" s="145">
        <v>8</v>
      </c>
      <c r="AZ382" s="145">
        <v>5</v>
      </c>
      <c r="BA382" s="145">
        <f>IF(AZ382=1,G382,0)</f>
        <v>0</v>
      </c>
      <c r="BB382" s="145">
        <f>IF(AZ382=2,G382,0)</f>
        <v>0</v>
      </c>
      <c r="BC382" s="145">
        <f>IF(AZ382=3,G382,0)</f>
        <v>0</v>
      </c>
      <c r="BD382" s="145">
        <f>IF(AZ382=4,G382,0)</f>
        <v>0</v>
      </c>
      <c r="BE382" s="145">
        <f>IF(AZ382=5,G382,0)</f>
        <v>0</v>
      </c>
      <c r="CA382" s="176">
        <v>10</v>
      </c>
      <c r="CB382" s="176">
        <v>0</v>
      </c>
      <c r="CZ382" s="145">
        <v>0</v>
      </c>
    </row>
    <row r="383" spans="1:15" ht="12.75">
      <c r="A383" s="177"/>
      <c r="B383" s="178"/>
      <c r="C383" s="243" t="s">
        <v>673</v>
      </c>
      <c r="D383" s="244"/>
      <c r="E383" s="244"/>
      <c r="F383" s="244"/>
      <c r="G383" s="245"/>
      <c r="L383" s="179" t="s">
        <v>673</v>
      </c>
      <c r="O383" s="169">
        <v>3</v>
      </c>
    </row>
    <row r="384" spans="1:57" ht="12.75">
      <c r="A384" s="180"/>
      <c r="B384" s="181" t="s">
        <v>75</v>
      </c>
      <c r="C384" s="182" t="str">
        <f>CONCATENATE(B378," ",C378)</f>
        <v>720 Zdravotechnická instalace</v>
      </c>
      <c r="D384" s="183"/>
      <c r="E384" s="184"/>
      <c r="F384" s="185"/>
      <c r="G384" s="186">
        <f>SUM(G378:G383)</f>
        <v>0</v>
      </c>
      <c r="O384" s="169">
        <v>4</v>
      </c>
      <c r="BA384" s="187">
        <f>SUM(BA378:BA383)</f>
        <v>0</v>
      </c>
      <c r="BB384" s="187">
        <f>SUM(BB378:BB383)</f>
        <v>0</v>
      </c>
      <c r="BC384" s="187">
        <f>SUM(BC378:BC383)</f>
        <v>0</v>
      </c>
      <c r="BD384" s="187">
        <f>SUM(BD378:BD383)</f>
        <v>0</v>
      </c>
      <c r="BE384" s="187">
        <f>SUM(BE378:BE383)</f>
        <v>0</v>
      </c>
    </row>
    <row r="385" spans="1:15" ht="12.75">
      <c r="A385" s="162" t="s">
        <v>72</v>
      </c>
      <c r="B385" s="163" t="s">
        <v>674</v>
      </c>
      <c r="C385" s="164" t="s">
        <v>675</v>
      </c>
      <c r="D385" s="165"/>
      <c r="E385" s="166"/>
      <c r="F385" s="166"/>
      <c r="G385" s="167"/>
      <c r="H385" s="168"/>
      <c r="I385" s="168"/>
      <c r="O385" s="169">
        <v>1</v>
      </c>
    </row>
    <row r="386" spans="1:104" ht="12.75">
      <c r="A386" s="170">
        <v>234</v>
      </c>
      <c r="B386" s="171" t="s">
        <v>676</v>
      </c>
      <c r="C386" s="172" t="s">
        <v>677</v>
      </c>
      <c r="D386" s="173" t="s">
        <v>189</v>
      </c>
      <c r="E386" s="174">
        <v>3</v>
      </c>
      <c r="F386" s="174">
        <v>0</v>
      </c>
      <c r="G386" s="175">
        <f>E386*F386</f>
        <v>0</v>
      </c>
      <c r="O386" s="169">
        <v>2</v>
      </c>
      <c r="AA386" s="145">
        <v>1</v>
      </c>
      <c r="AB386" s="145">
        <v>7</v>
      </c>
      <c r="AC386" s="145">
        <v>7</v>
      </c>
      <c r="AZ386" s="145">
        <v>2</v>
      </c>
      <c r="BA386" s="145">
        <f>IF(AZ386=1,G386,0)</f>
        <v>0</v>
      </c>
      <c r="BB386" s="145">
        <f>IF(AZ386=2,G386,0)</f>
        <v>0</v>
      </c>
      <c r="BC386" s="145">
        <f>IF(AZ386=3,G386,0)</f>
        <v>0</v>
      </c>
      <c r="BD386" s="145">
        <f>IF(AZ386=4,G386,0)</f>
        <v>0</v>
      </c>
      <c r="BE386" s="145">
        <f>IF(AZ386=5,G386,0)</f>
        <v>0</v>
      </c>
      <c r="CA386" s="176">
        <v>1</v>
      </c>
      <c r="CB386" s="176">
        <v>7</v>
      </c>
      <c r="CZ386" s="145">
        <v>0</v>
      </c>
    </row>
    <row r="387" spans="1:104" ht="12.75">
      <c r="A387" s="170">
        <v>235</v>
      </c>
      <c r="B387" s="171" t="s">
        <v>678</v>
      </c>
      <c r="C387" s="172" t="s">
        <v>679</v>
      </c>
      <c r="D387" s="173" t="s">
        <v>189</v>
      </c>
      <c r="E387" s="174">
        <v>3</v>
      </c>
      <c r="F387" s="174">
        <v>0</v>
      </c>
      <c r="G387" s="175">
        <f>E387*F387</f>
        <v>0</v>
      </c>
      <c r="O387" s="169">
        <v>2</v>
      </c>
      <c r="AA387" s="145">
        <v>3</v>
      </c>
      <c r="AB387" s="145">
        <v>7</v>
      </c>
      <c r="AC387" s="145">
        <v>55347630</v>
      </c>
      <c r="AZ387" s="145">
        <v>2</v>
      </c>
      <c r="BA387" s="145">
        <f>IF(AZ387=1,G387,0)</f>
        <v>0</v>
      </c>
      <c r="BB387" s="145">
        <f>IF(AZ387=2,G387,0)</f>
        <v>0</v>
      </c>
      <c r="BC387" s="145">
        <f>IF(AZ387=3,G387,0)</f>
        <v>0</v>
      </c>
      <c r="BD387" s="145">
        <f>IF(AZ387=4,G387,0)</f>
        <v>0</v>
      </c>
      <c r="BE387" s="145">
        <f>IF(AZ387=5,G387,0)</f>
        <v>0</v>
      </c>
      <c r="CA387" s="176">
        <v>3</v>
      </c>
      <c r="CB387" s="176">
        <v>7</v>
      </c>
      <c r="CZ387" s="145">
        <v>0</v>
      </c>
    </row>
    <row r="388" spans="1:104" ht="12.75">
      <c r="A388" s="170">
        <v>236</v>
      </c>
      <c r="B388" s="171" t="s">
        <v>680</v>
      </c>
      <c r="C388" s="172" t="s">
        <v>681</v>
      </c>
      <c r="D388" s="173" t="s">
        <v>61</v>
      </c>
      <c r="E388" s="174"/>
      <c r="F388" s="174">
        <v>0</v>
      </c>
      <c r="G388" s="175">
        <f>E388*F388</f>
        <v>0</v>
      </c>
      <c r="O388" s="169">
        <v>2</v>
      </c>
      <c r="AA388" s="145">
        <v>7</v>
      </c>
      <c r="AB388" s="145">
        <v>1002</v>
      </c>
      <c r="AC388" s="145">
        <v>5</v>
      </c>
      <c r="AZ388" s="145">
        <v>2</v>
      </c>
      <c r="BA388" s="145">
        <f>IF(AZ388=1,G388,0)</f>
        <v>0</v>
      </c>
      <c r="BB388" s="145">
        <f>IF(AZ388=2,G388,0)</f>
        <v>0</v>
      </c>
      <c r="BC388" s="145">
        <f>IF(AZ388=3,G388,0)</f>
        <v>0</v>
      </c>
      <c r="BD388" s="145">
        <f>IF(AZ388=4,G388,0)</f>
        <v>0</v>
      </c>
      <c r="BE388" s="145">
        <f>IF(AZ388=5,G388,0)</f>
        <v>0</v>
      </c>
      <c r="CA388" s="176">
        <v>7</v>
      </c>
      <c r="CB388" s="176">
        <v>1002</v>
      </c>
      <c r="CZ388" s="145">
        <v>0</v>
      </c>
    </row>
    <row r="389" spans="1:57" ht="12.75">
      <c r="A389" s="180"/>
      <c r="B389" s="181" t="s">
        <v>75</v>
      </c>
      <c r="C389" s="182" t="str">
        <f>CONCATENATE(B385," ",C385)</f>
        <v>725 Zařizovací předměty</v>
      </c>
      <c r="D389" s="183"/>
      <c r="E389" s="184"/>
      <c r="F389" s="185"/>
      <c r="G389" s="186">
        <f>SUM(G385:G388)</f>
        <v>0</v>
      </c>
      <c r="O389" s="169">
        <v>4</v>
      </c>
      <c r="BA389" s="187">
        <f>SUM(BA385:BA388)</f>
        <v>0</v>
      </c>
      <c r="BB389" s="187">
        <f>SUM(BB385:BB388)</f>
        <v>0</v>
      </c>
      <c r="BC389" s="187">
        <f>SUM(BC385:BC388)</f>
        <v>0</v>
      </c>
      <c r="BD389" s="187">
        <f>SUM(BD385:BD388)</f>
        <v>0</v>
      </c>
      <c r="BE389" s="187">
        <f>SUM(BE385:BE388)</f>
        <v>0</v>
      </c>
    </row>
    <row r="390" spans="1:15" ht="12.75">
      <c r="A390" s="162" t="s">
        <v>72</v>
      </c>
      <c r="B390" s="163" t="s">
        <v>682</v>
      </c>
      <c r="C390" s="164" t="s">
        <v>683</v>
      </c>
      <c r="D390" s="165"/>
      <c r="E390" s="166"/>
      <c r="F390" s="166"/>
      <c r="G390" s="167"/>
      <c r="H390" s="168"/>
      <c r="I390" s="168"/>
      <c r="O390" s="169">
        <v>1</v>
      </c>
    </row>
    <row r="391" spans="1:104" ht="22.5">
      <c r="A391" s="170">
        <v>237</v>
      </c>
      <c r="B391" s="171" t="s">
        <v>684</v>
      </c>
      <c r="C391" s="172" t="s">
        <v>685</v>
      </c>
      <c r="D391" s="173" t="s">
        <v>60</v>
      </c>
      <c r="E391" s="174">
        <v>1</v>
      </c>
      <c r="F391" s="174">
        <v>0</v>
      </c>
      <c r="G391" s="175">
        <f>E391*F391</f>
        <v>0</v>
      </c>
      <c r="O391" s="169">
        <v>2</v>
      </c>
      <c r="AA391" s="145">
        <v>11</v>
      </c>
      <c r="AB391" s="145">
        <v>3</v>
      </c>
      <c r="AC391" s="145">
        <v>3</v>
      </c>
      <c r="AZ391" s="145">
        <v>2</v>
      </c>
      <c r="BA391" s="145">
        <f>IF(AZ391=1,G391,0)</f>
        <v>0</v>
      </c>
      <c r="BB391" s="145">
        <f>IF(AZ391=2,G391,0)</f>
        <v>0</v>
      </c>
      <c r="BC391" s="145">
        <f>IF(AZ391=3,G391,0)</f>
        <v>0</v>
      </c>
      <c r="BD391" s="145">
        <f>IF(AZ391=4,G391,0)</f>
        <v>0</v>
      </c>
      <c r="BE391" s="145">
        <f>IF(AZ391=5,G391,0)</f>
        <v>0</v>
      </c>
      <c r="CA391" s="176">
        <v>11</v>
      </c>
      <c r="CB391" s="176">
        <v>3</v>
      </c>
      <c r="CZ391" s="145">
        <v>0</v>
      </c>
    </row>
    <row r="392" spans="1:15" ht="12.75">
      <c r="A392" s="177"/>
      <c r="B392" s="178"/>
      <c r="C392" s="243" t="s">
        <v>686</v>
      </c>
      <c r="D392" s="244"/>
      <c r="E392" s="244"/>
      <c r="F392" s="244"/>
      <c r="G392" s="245"/>
      <c r="L392" s="179" t="s">
        <v>686</v>
      </c>
      <c r="O392" s="169">
        <v>3</v>
      </c>
    </row>
    <row r="393" spans="1:104" ht="12.75">
      <c r="A393" s="170">
        <v>238</v>
      </c>
      <c r="B393" s="171" t="s">
        <v>670</v>
      </c>
      <c r="C393" s="172" t="s">
        <v>671</v>
      </c>
      <c r="D393" s="173" t="s">
        <v>672</v>
      </c>
      <c r="E393" s="174">
        <v>60</v>
      </c>
      <c r="F393" s="174">
        <v>0</v>
      </c>
      <c r="G393" s="175">
        <f>E393*F393</f>
        <v>0</v>
      </c>
      <c r="O393" s="169">
        <v>2</v>
      </c>
      <c r="AA393" s="145">
        <v>10</v>
      </c>
      <c r="AB393" s="145">
        <v>0</v>
      </c>
      <c r="AC393" s="145">
        <v>8</v>
      </c>
      <c r="AZ393" s="145">
        <v>5</v>
      </c>
      <c r="BA393" s="145">
        <f>IF(AZ393=1,G393,0)</f>
        <v>0</v>
      </c>
      <c r="BB393" s="145">
        <f>IF(AZ393=2,G393,0)</f>
        <v>0</v>
      </c>
      <c r="BC393" s="145">
        <f>IF(AZ393=3,G393,0)</f>
        <v>0</v>
      </c>
      <c r="BD393" s="145">
        <f>IF(AZ393=4,G393,0)</f>
        <v>0</v>
      </c>
      <c r="BE393" s="145">
        <f>IF(AZ393=5,G393,0)</f>
        <v>0</v>
      </c>
      <c r="CA393" s="176">
        <v>10</v>
      </c>
      <c r="CB393" s="176">
        <v>0</v>
      </c>
      <c r="CZ393" s="145">
        <v>0</v>
      </c>
    </row>
    <row r="394" spans="1:15" ht="12.75">
      <c r="A394" s="177"/>
      <c r="B394" s="178"/>
      <c r="C394" s="243" t="s">
        <v>687</v>
      </c>
      <c r="D394" s="244"/>
      <c r="E394" s="244"/>
      <c r="F394" s="244"/>
      <c r="G394" s="245"/>
      <c r="L394" s="179" t="s">
        <v>687</v>
      </c>
      <c r="O394" s="169">
        <v>3</v>
      </c>
    </row>
    <row r="395" spans="1:57" ht="12.75">
      <c r="A395" s="180"/>
      <c r="B395" s="181" t="s">
        <v>75</v>
      </c>
      <c r="C395" s="182" t="str">
        <f>CONCATENATE(B390," ",C390)</f>
        <v>730 Ústřední vytápění</v>
      </c>
      <c r="D395" s="183"/>
      <c r="E395" s="184"/>
      <c r="F395" s="185"/>
      <c r="G395" s="186">
        <f>SUM(G390:G394)</f>
        <v>0</v>
      </c>
      <c r="O395" s="169">
        <v>4</v>
      </c>
      <c r="BA395" s="187">
        <f>SUM(BA390:BA394)</f>
        <v>0</v>
      </c>
      <c r="BB395" s="187">
        <f>SUM(BB390:BB394)</f>
        <v>0</v>
      </c>
      <c r="BC395" s="187">
        <f>SUM(BC390:BC394)</f>
        <v>0</v>
      </c>
      <c r="BD395" s="187">
        <f>SUM(BD390:BD394)</f>
        <v>0</v>
      </c>
      <c r="BE395" s="187">
        <f>SUM(BE390:BE394)</f>
        <v>0</v>
      </c>
    </row>
    <row r="396" spans="1:15" ht="12.75">
      <c r="A396" s="162" t="s">
        <v>72</v>
      </c>
      <c r="B396" s="163" t="s">
        <v>688</v>
      </c>
      <c r="C396" s="164" t="s">
        <v>689</v>
      </c>
      <c r="D396" s="165"/>
      <c r="E396" s="166"/>
      <c r="F396" s="166"/>
      <c r="G396" s="167"/>
      <c r="H396" s="168"/>
      <c r="I396" s="168"/>
      <c r="O396" s="169">
        <v>1</v>
      </c>
    </row>
    <row r="397" spans="1:104" ht="12.75">
      <c r="A397" s="170">
        <v>239</v>
      </c>
      <c r="B397" s="171" t="s">
        <v>690</v>
      </c>
      <c r="C397" s="172" t="s">
        <v>691</v>
      </c>
      <c r="D397" s="173" t="s">
        <v>217</v>
      </c>
      <c r="E397" s="174">
        <v>784.5</v>
      </c>
      <c r="F397" s="174">
        <v>0</v>
      </c>
      <c r="G397" s="175">
        <f aca="true" t="shared" si="48" ref="G397:G403">E397*F397</f>
        <v>0</v>
      </c>
      <c r="O397" s="169">
        <v>2</v>
      </c>
      <c r="AA397" s="145">
        <v>1</v>
      </c>
      <c r="AB397" s="145">
        <v>7</v>
      </c>
      <c r="AC397" s="145">
        <v>7</v>
      </c>
      <c r="AZ397" s="145">
        <v>2</v>
      </c>
      <c r="BA397" s="145">
        <f aca="true" t="shared" si="49" ref="BA397:BA403">IF(AZ397=1,G397,0)</f>
        <v>0</v>
      </c>
      <c r="BB397" s="145">
        <f aca="true" t="shared" si="50" ref="BB397:BB403">IF(AZ397=2,G397,0)</f>
        <v>0</v>
      </c>
      <c r="BC397" s="145">
        <f aca="true" t="shared" si="51" ref="BC397:BC403">IF(AZ397=3,G397,0)</f>
        <v>0</v>
      </c>
      <c r="BD397" s="145">
        <f aca="true" t="shared" si="52" ref="BD397:BD403">IF(AZ397=4,G397,0)</f>
        <v>0</v>
      </c>
      <c r="BE397" s="145">
        <f aca="true" t="shared" si="53" ref="BE397:BE403">IF(AZ397=5,G397,0)</f>
        <v>0</v>
      </c>
      <c r="CA397" s="176">
        <v>1</v>
      </c>
      <c r="CB397" s="176">
        <v>7</v>
      </c>
      <c r="CZ397" s="145">
        <v>0.00099</v>
      </c>
    </row>
    <row r="398" spans="1:104" ht="12.75">
      <c r="A398" s="170">
        <v>240</v>
      </c>
      <c r="B398" s="171" t="s">
        <v>692</v>
      </c>
      <c r="C398" s="172" t="s">
        <v>693</v>
      </c>
      <c r="D398" s="173" t="s">
        <v>217</v>
      </c>
      <c r="E398" s="174">
        <v>31.8692</v>
      </c>
      <c r="F398" s="174">
        <v>0</v>
      </c>
      <c r="G398" s="175">
        <f t="shared" si="48"/>
        <v>0</v>
      </c>
      <c r="O398" s="169">
        <v>2</v>
      </c>
      <c r="AA398" s="145">
        <v>1</v>
      </c>
      <c r="AB398" s="145">
        <v>7</v>
      </c>
      <c r="AC398" s="145">
        <v>7</v>
      </c>
      <c r="AZ398" s="145">
        <v>2</v>
      </c>
      <c r="BA398" s="145">
        <f t="shared" si="49"/>
        <v>0</v>
      </c>
      <c r="BB398" s="145">
        <f t="shared" si="50"/>
        <v>0</v>
      </c>
      <c r="BC398" s="145">
        <f t="shared" si="51"/>
        <v>0</v>
      </c>
      <c r="BD398" s="145">
        <f t="shared" si="52"/>
        <v>0</v>
      </c>
      <c r="BE398" s="145">
        <f t="shared" si="53"/>
        <v>0</v>
      </c>
      <c r="CA398" s="176">
        <v>1</v>
      </c>
      <c r="CB398" s="176">
        <v>7</v>
      </c>
      <c r="CZ398" s="145">
        <v>0.00099</v>
      </c>
    </row>
    <row r="399" spans="1:104" ht="22.5">
      <c r="A399" s="170">
        <v>241</v>
      </c>
      <c r="B399" s="171" t="s">
        <v>694</v>
      </c>
      <c r="C399" s="172" t="s">
        <v>695</v>
      </c>
      <c r="D399" s="173" t="s">
        <v>86</v>
      </c>
      <c r="E399" s="174">
        <v>133.98</v>
      </c>
      <c r="F399" s="174">
        <v>0</v>
      </c>
      <c r="G399" s="175">
        <f t="shared" si="48"/>
        <v>0</v>
      </c>
      <c r="O399" s="169">
        <v>2</v>
      </c>
      <c r="AA399" s="145">
        <v>1</v>
      </c>
      <c r="AB399" s="145">
        <v>7</v>
      </c>
      <c r="AC399" s="145">
        <v>7</v>
      </c>
      <c r="AZ399" s="145">
        <v>2</v>
      </c>
      <c r="BA399" s="145">
        <f t="shared" si="49"/>
        <v>0</v>
      </c>
      <c r="BB399" s="145">
        <f t="shared" si="50"/>
        <v>0</v>
      </c>
      <c r="BC399" s="145">
        <f t="shared" si="51"/>
        <v>0</v>
      </c>
      <c r="BD399" s="145">
        <f t="shared" si="52"/>
        <v>0</v>
      </c>
      <c r="BE399" s="145">
        <f t="shared" si="53"/>
        <v>0</v>
      </c>
      <c r="CA399" s="176">
        <v>1</v>
      </c>
      <c r="CB399" s="176">
        <v>7</v>
      </c>
      <c r="CZ399" s="145">
        <v>0.01452</v>
      </c>
    </row>
    <row r="400" spans="1:104" ht="22.5">
      <c r="A400" s="170">
        <v>242</v>
      </c>
      <c r="B400" s="171" t="s">
        <v>696</v>
      </c>
      <c r="C400" s="172" t="s">
        <v>697</v>
      </c>
      <c r="D400" s="173" t="s">
        <v>86</v>
      </c>
      <c r="E400" s="174">
        <v>402.9569</v>
      </c>
      <c r="F400" s="174">
        <v>0</v>
      </c>
      <c r="G400" s="175">
        <f t="shared" si="48"/>
        <v>0</v>
      </c>
      <c r="O400" s="169">
        <v>2</v>
      </c>
      <c r="AA400" s="145">
        <v>1</v>
      </c>
      <c r="AB400" s="145">
        <v>7</v>
      </c>
      <c r="AC400" s="145">
        <v>7</v>
      </c>
      <c r="AZ400" s="145">
        <v>2</v>
      </c>
      <c r="BA400" s="145">
        <f t="shared" si="49"/>
        <v>0</v>
      </c>
      <c r="BB400" s="145">
        <f t="shared" si="50"/>
        <v>0</v>
      </c>
      <c r="BC400" s="145">
        <f t="shared" si="51"/>
        <v>0</v>
      </c>
      <c r="BD400" s="145">
        <f t="shared" si="52"/>
        <v>0</v>
      </c>
      <c r="BE400" s="145">
        <f t="shared" si="53"/>
        <v>0</v>
      </c>
      <c r="CA400" s="176">
        <v>1</v>
      </c>
      <c r="CB400" s="176">
        <v>7</v>
      </c>
      <c r="CZ400" s="145">
        <v>0.00403</v>
      </c>
    </row>
    <row r="401" spans="1:104" ht="22.5">
      <c r="A401" s="170">
        <v>243</v>
      </c>
      <c r="B401" s="171" t="s">
        <v>698</v>
      </c>
      <c r="C401" s="172" t="s">
        <v>699</v>
      </c>
      <c r="D401" s="173" t="s">
        <v>86</v>
      </c>
      <c r="E401" s="174">
        <v>536.9369</v>
      </c>
      <c r="F401" s="174">
        <v>0</v>
      </c>
      <c r="G401" s="175">
        <f t="shared" si="48"/>
        <v>0</v>
      </c>
      <c r="O401" s="169">
        <v>2</v>
      </c>
      <c r="AA401" s="145">
        <v>1</v>
      </c>
      <c r="AB401" s="145">
        <v>7</v>
      </c>
      <c r="AC401" s="145">
        <v>7</v>
      </c>
      <c r="AZ401" s="145">
        <v>2</v>
      </c>
      <c r="BA401" s="145">
        <f t="shared" si="49"/>
        <v>0</v>
      </c>
      <c r="BB401" s="145">
        <f t="shared" si="50"/>
        <v>0</v>
      </c>
      <c r="BC401" s="145">
        <f t="shared" si="51"/>
        <v>0</v>
      </c>
      <c r="BD401" s="145">
        <f t="shared" si="52"/>
        <v>0</v>
      </c>
      <c r="BE401" s="145">
        <f t="shared" si="53"/>
        <v>0</v>
      </c>
      <c r="CA401" s="176">
        <v>1</v>
      </c>
      <c r="CB401" s="176">
        <v>7</v>
      </c>
      <c r="CZ401" s="145">
        <v>0.00145</v>
      </c>
    </row>
    <row r="402" spans="1:104" ht="12.75">
      <c r="A402" s="170">
        <v>244</v>
      </c>
      <c r="B402" s="171" t="s">
        <v>700</v>
      </c>
      <c r="C402" s="172" t="s">
        <v>701</v>
      </c>
      <c r="D402" s="173" t="s">
        <v>93</v>
      </c>
      <c r="E402" s="174">
        <v>23.0366</v>
      </c>
      <c r="F402" s="174">
        <v>0</v>
      </c>
      <c r="G402" s="175">
        <f t="shared" si="48"/>
        <v>0</v>
      </c>
      <c r="O402" s="169">
        <v>2</v>
      </c>
      <c r="AA402" s="145">
        <v>1</v>
      </c>
      <c r="AB402" s="145">
        <v>7</v>
      </c>
      <c r="AC402" s="145">
        <v>7</v>
      </c>
      <c r="AZ402" s="145">
        <v>2</v>
      </c>
      <c r="BA402" s="145">
        <f t="shared" si="49"/>
        <v>0</v>
      </c>
      <c r="BB402" s="145">
        <f t="shared" si="50"/>
        <v>0</v>
      </c>
      <c r="BC402" s="145">
        <f t="shared" si="51"/>
        <v>0</v>
      </c>
      <c r="BD402" s="145">
        <f t="shared" si="52"/>
        <v>0</v>
      </c>
      <c r="BE402" s="145">
        <f t="shared" si="53"/>
        <v>0</v>
      </c>
      <c r="CA402" s="176">
        <v>1</v>
      </c>
      <c r="CB402" s="176">
        <v>7</v>
      </c>
      <c r="CZ402" s="145">
        <v>0.02357</v>
      </c>
    </row>
    <row r="403" spans="1:104" ht="22.5">
      <c r="A403" s="170">
        <v>245</v>
      </c>
      <c r="B403" s="171" t="s">
        <v>702</v>
      </c>
      <c r="C403" s="172" t="s">
        <v>703</v>
      </c>
      <c r="D403" s="173" t="s">
        <v>86</v>
      </c>
      <c r="E403" s="174">
        <v>14.5</v>
      </c>
      <c r="F403" s="174">
        <v>0</v>
      </c>
      <c r="G403" s="175">
        <f t="shared" si="48"/>
        <v>0</v>
      </c>
      <c r="O403" s="169">
        <v>2</v>
      </c>
      <c r="AA403" s="145">
        <v>1</v>
      </c>
      <c r="AB403" s="145">
        <v>7</v>
      </c>
      <c r="AC403" s="145">
        <v>7</v>
      </c>
      <c r="AZ403" s="145">
        <v>2</v>
      </c>
      <c r="BA403" s="145">
        <f t="shared" si="49"/>
        <v>0</v>
      </c>
      <c r="BB403" s="145">
        <f t="shared" si="50"/>
        <v>0</v>
      </c>
      <c r="BC403" s="145">
        <f t="shared" si="51"/>
        <v>0</v>
      </c>
      <c r="BD403" s="145">
        <f t="shared" si="52"/>
        <v>0</v>
      </c>
      <c r="BE403" s="145">
        <f t="shared" si="53"/>
        <v>0</v>
      </c>
      <c r="CA403" s="176">
        <v>1</v>
      </c>
      <c r="CB403" s="176">
        <v>7</v>
      </c>
      <c r="CZ403" s="145">
        <v>0.01139</v>
      </c>
    </row>
    <row r="404" spans="1:15" ht="12.75">
      <c r="A404" s="177"/>
      <c r="B404" s="178"/>
      <c r="C404" s="243" t="s">
        <v>704</v>
      </c>
      <c r="D404" s="244"/>
      <c r="E404" s="244"/>
      <c r="F404" s="244"/>
      <c r="G404" s="245"/>
      <c r="L404" s="179" t="s">
        <v>704</v>
      </c>
      <c r="O404" s="169">
        <v>3</v>
      </c>
    </row>
    <row r="405" spans="1:104" ht="12.75">
      <c r="A405" s="170">
        <v>246</v>
      </c>
      <c r="B405" s="171" t="s">
        <v>705</v>
      </c>
      <c r="C405" s="172" t="s">
        <v>706</v>
      </c>
      <c r="D405" s="173" t="s">
        <v>86</v>
      </c>
      <c r="E405" s="174">
        <v>425</v>
      </c>
      <c r="F405" s="174">
        <v>0</v>
      </c>
      <c r="G405" s="175">
        <f>E405*F405</f>
        <v>0</v>
      </c>
      <c r="O405" s="169">
        <v>2</v>
      </c>
      <c r="AA405" s="145">
        <v>2</v>
      </c>
      <c r="AB405" s="145">
        <v>7</v>
      </c>
      <c r="AC405" s="145">
        <v>7</v>
      </c>
      <c r="AZ405" s="145">
        <v>2</v>
      </c>
      <c r="BA405" s="145">
        <f>IF(AZ405=1,G405,0)</f>
        <v>0</v>
      </c>
      <c r="BB405" s="145">
        <f>IF(AZ405=2,G405,0)</f>
        <v>0</v>
      </c>
      <c r="BC405" s="145">
        <f>IF(AZ405=3,G405,0)</f>
        <v>0</v>
      </c>
      <c r="BD405" s="145">
        <f>IF(AZ405=4,G405,0)</f>
        <v>0</v>
      </c>
      <c r="BE405" s="145">
        <f>IF(AZ405=5,G405,0)</f>
        <v>0</v>
      </c>
      <c r="CA405" s="176">
        <v>2</v>
      </c>
      <c r="CB405" s="176">
        <v>7</v>
      </c>
      <c r="CZ405" s="145">
        <v>0</v>
      </c>
    </row>
    <row r="406" spans="1:15" ht="12.75">
      <c r="A406" s="177"/>
      <c r="B406" s="178"/>
      <c r="C406" s="243" t="s">
        <v>707</v>
      </c>
      <c r="D406" s="244"/>
      <c r="E406" s="244"/>
      <c r="F406" s="244"/>
      <c r="G406" s="245"/>
      <c r="L406" s="179" t="s">
        <v>707</v>
      </c>
      <c r="O406" s="169">
        <v>3</v>
      </c>
    </row>
    <row r="407" spans="1:104" ht="12.75">
      <c r="A407" s="170">
        <v>247</v>
      </c>
      <c r="B407" s="171" t="s">
        <v>708</v>
      </c>
      <c r="C407" s="172" t="s">
        <v>709</v>
      </c>
      <c r="D407" s="173" t="s">
        <v>93</v>
      </c>
      <c r="E407" s="174">
        <v>16.9948</v>
      </c>
      <c r="F407" s="174">
        <v>0</v>
      </c>
      <c r="G407" s="175">
        <f>E407*F407</f>
        <v>0</v>
      </c>
      <c r="O407" s="169">
        <v>2</v>
      </c>
      <c r="AA407" s="145">
        <v>3</v>
      </c>
      <c r="AB407" s="145">
        <v>7</v>
      </c>
      <c r="AC407" s="145">
        <v>60596002</v>
      </c>
      <c r="AZ407" s="145">
        <v>2</v>
      </c>
      <c r="BA407" s="145">
        <f>IF(AZ407=1,G407,0)</f>
        <v>0</v>
      </c>
      <c r="BB407" s="145">
        <f>IF(AZ407=2,G407,0)</f>
        <v>0</v>
      </c>
      <c r="BC407" s="145">
        <f>IF(AZ407=3,G407,0)</f>
        <v>0</v>
      </c>
      <c r="BD407" s="145">
        <f>IF(AZ407=4,G407,0)</f>
        <v>0</v>
      </c>
      <c r="BE407" s="145">
        <f>IF(AZ407=5,G407,0)</f>
        <v>0</v>
      </c>
      <c r="CA407" s="176">
        <v>3</v>
      </c>
      <c r="CB407" s="176">
        <v>7</v>
      </c>
      <c r="CZ407" s="145">
        <v>0.55</v>
      </c>
    </row>
    <row r="408" spans="1:104" ht="12.75">
      <c r="A408" s="170">
        <v>248</v>
      </c>
      <c r="B408" s="171" t="s">
        <v>710</v>
      </c>
      <c r="C408" s="172" t="s">
        <v>711</v>
      </c>
      <c r="D408" s="173" t="s">
        <v>61</v>
      </c>
      <c r="E408" s="174"/>
      <c r="F408" s="174">
        <v>0</v>
      </c>
      <c r="G408" s="175">
        <f>E408*F408</f>
        <v>0</v>
      </c>
      <c r="O408" s="169">
        <v>2</v>
      </c>
      <c r="AA408" s="145">
        <v>7</v>
      </c>
      <c r="AB408" s="145">
        <v>1002</v>
      </c>
      <c r="AC408" s="145">
        <v>5</v>
      </c>
      <c r="AZ408" s="145">
        <v>2</v>
      </c>
      <c r="BA408" s="145">
        <f>IF(AZ408=1,G408,0)</f>
        <v>0</v>
      </c>
      <c r="BB408" s="145">
        <f>IF(AZ408=2,G408,0)</f>
        <v>0</v>
      </c>
      <c r="BC408" s="145">
        <f>IF(AZ408=3,G408,0)</f>
        <v>0</v>
      </c>
      <c r="BD408" s="145">
        <f>IF(AZ408=4,G408,0)</f>
        <v>0</v>
      </c>
      <c r="BE408" s="145">
        <f>IF(AZ408=5,G408,0)</f>
        <v>0</v>
      </c>
      <c r="CA408" s="176">
        <v>7</v>
      </c>
      <c r="CB408" s="176">
        <v>1002</v>
      </c>
      <c r="CZ408" s="145">
        <v>0</v>
      </c>
    </row>
    <row r="409" spans="1:57" ht="12.75">
      <c r="A409" s="180"/>
      <c r="B409" s="181" t="s">
        <v>75</v>
      </c>
      <c r="C409" s="182" t="str">
        <f>CONCATENATE(B396," ",C396)</f>
        <v>762 Konstrukce tesařské</v>
      </c>
      <c r="D409" s="183"/>
      <c r="E409" s="184"/>
      <c r="F409" s="185"/>
      <c r="G409" s="186">
        <f>SUM(G396:G408)</f>
        <v>0</v>
      </c>
      <c r="O409" s="169">
        <v>4</v>
      </c>
      <c r="BA409" s="187">
        <f>SUM(BA396:BA408)</f>
        <v>0</v>
      </c>
      <c r="BB409" s="187">
        <f>SUM(BB396:BB408)</f>
        <v>0</v>
      </c>
      <c r="BC409" s="187">
        <f>SUM(BC396:BC408)</f>
        <v>0</v>
      </c>
      <c r="BD409" s="187">
        <f>SUM(BD396:BD408)</f>
        <v>0</v>
      </c>
      <c r="BE409" s="187">
        <f>SUM(BE396:BE408)</f>
        <v>0</v>
      </c>
    </row>
    <row r="410" spans="1:15" ht="12.75">
      <c r="A410" s="162" t="s">
        <v>72</v>
      </c>
      <c r="B410" s="163" t="s">
        <v>712</v>
      </c>
      <c r="C410" s="164" t="s">
        <v>713</v>
      </c>
      <c r="D410" s="165"/>
      <c r="E410" s="166"/>
      <c r="F410" s="166"/>
      <c r="G410" s="167"/>
      <c r="H410" s="168"/>
      <c r="I410" s="168"/>
      <c r="O410" s="169">
        <v>1</v>
      </c>
    </row>
    <row r="411" spans="1:104" ht="22.5">
      <c r="A411" s="170">
        <v>249</v>
      </c>
      <c r="B411" s="171" t="s">
        <v>714</v>
      </c>
      <c r="C411" s="172" t="s">
        <v>715</v>
      </c>
      <c r="D411" s="173" t="s">
        <v>217</v>
      </c>
      <c r="E411" s="174">
        <v>188.8775</v>
      </c>
      <c r="F411" s="174">
        <v>0</v>
      </c>
      <c r="G411" s="175">
        <f aca="true" t="shared" si="54" ref="G411:G421">E411*F411</f>
        <v>0</v>
      </c>
      <c r="O411" s="169">
        <v>2</v>
      </c>
      <c r="AA411" s="145">
        <v>1</v>
      </c>
      <c r="AB411" s="145">
        <v>7</v>
      </c>
      <c r="AC411" s="145">
        <v>7</v>
      </c>
      <c r="AZ411" s="145">
        <v>2</v>
      </c>
      <c r="BA411" s="145">
        <f aca="true" t="shared" si="55" ref="BA411:BA421">IF(AZ411=1,G411,0)</f>
        <v>0</v>
      </c>
      <c r="BB411" s="145">
        <f aca="true" t="shared" si="56" ref="BB411:BB421">IF(AZ411=2,G411,0)</f>
        <v>0</v>
      </c>
      <c r="BC411" s="145">
        <f aca="true" t="shared" si="57" ref="BC411:BC421">IF(AZ411=3,G411,0)</f>
        <v>0</v>
      </c>
      <c r="BD411" s="145">
        <f aca="true" t="shared" si="58" ref="BD411:BD421">IF(AZ411=4,G411,0)</f>
        <v>0</v>
      </c>
      <c r="BE411" s="145">
        <f aca="true" t="shared" si="59" ref="BE411:BE421">IF(AZ411=5,G411,0)</f>
        <v>0</v>
      </c>
      <c r="CA411" s="176">
        <v>1</v>
      </c>
      <c r="CB411" s="176">
        <v>7</v>
      </c>
      <c r="CZ411" s="145">
        <v>0.00042</v>
      </c>
    </row>
    <row r="412" spans="1:104" ht="12.75">
      <c r="A412" s="170">
        <v>250</v>
      </c>
      <c r="B412" s="171" t="s">
        <v>716</v>
      </c>
      <c r="C412" s="172" t="s">
        <v>717</v>
      </c>
      <c r="D412" s="173" t="s">
        <v>86</v>
      </c>
      <c r="E412" s="174">
        <v>198.908</v>
      </c>
      <c r="F412" s="174">
        <v>0</v>
      </c>
      <c r="G412" s="175">
        <f t="shared" si="54"/>
        <v>0</v>
      </c>
      <c r="O412" s="169">
        <v>2</v>
      </c>
      <c r="AA412" s="145">
        <v>1</v>
      </c>
      <c r="AB412" s="145">
        <v>0</v>
      </c>
      <c r="AC412" s="145">
        <v>0</v>
      </c>
      <c r="AZ412" s="145">
        <v>2</v>
      </c>
      <c r="BA412" s="145">
        <f t="shared" si="55"/>
        <v>0</v>
      </c>
      <c r="BB412" s="145">
        <f t="shared" si="56"/>
        <v>0</v>
      </c>
      <c r="BC412" s="145">
        <f t="shared" si="57"/>
        <v>0</v>
      </c>
      <c r="BD412" s="145">
        <f t="shared" si="58"/>
        <v>0</v>
      </c>
      <c r="BE412" s="145">
        <f t="shared" si="59"/>
        <v>0</v>
      </c>
      <c r="CA412" s="176">
        <v>1</v>
      </c>
      <c r="CB412" s="176">
        <v>0</v>
      </c>
      <c r="CZ412" s="145">
        <v>0.01953</v>
      </c>
    </row>
    <row r="413" spans="1:104" ht="22.5">
      <c r="A413" s="170">
        <v>251</v>
      </c>
      <c r="B413" s="171" t="s">
        <v>718</v>
      </c>
      <c r="C413" s="172" t="s">
        <v>719</v>
      </c>
      <c r="D413" s="173" t="s">
        <v>217</v>
      </c>
      <c r="E413" s="174">
        <v>76.2</v>
      </c>
      <c r="F413" s="174">
        <v>0</v>
      </c>
      <c r="G413" s="175">
        <f t="shared" si="54"/>
        <v>0</v>
      </c>
      <c r="O413" s="169">
        <v>2</v>
      </c>
      <c r="AA413" s="145">
        <v>1</v>
      </c>
      <c r="AB413" s="145">
        <v>7</v>
      </c>
      <c r="AC413" s="145">
        <v>7</v>
      </c>
      <c r="AZ413" s="145">
        <v>2</v>
      </c>
      <c r="BA413" s="145">
        <f t="shared" si="55"/>
        <v>0</v>
      </c>
      <c r="BB413" s="145">
        <f t="shared" si="56"/>
        <v>0</v>
      </c>
      <c r="BC413" s="145">
        <f t="shared" si="57"/>
        <v>0</v>
      </c>
      <c r="BD413" s="145">
        <f t="shared" si="58"/>
        <v>0</v>
      </c>
      <c r="BE413" s="145">
        <f t="shared" si="59"/>
        <v>0</v>
      </c>
      <c r="CA413" s="176">
        <v>1</v>
      </c>
      <c r="CB413" s="176">
        <v>7</v>
      </c>
      <c r="CZ413" s="145">
        <v>0.00148</v>
      </c>
    </row>
    <row r="414" spans="1:104" ht="12.75">
      <c r="A414" s="170">
        <v>252</v>
      </c>
      <c r="B414" s="171" t="s">
        <v>720</v>
      </c>
      <c r="C414" s="172" t="s">
        <v>721</v>
      </c>
      <c r="D414" s="173" t="s">
        <v>217</v>
      </c>
      <c r="E414" s="174">
        <v>22.2</v>
      </c>
      <c r="F414" s="174">
        <v>0</v>
      </c>
      <c r="G414" s="175">
        <f t="shared" si="54"/>
        <v>0</v>
      </c>
      <c r="O414" s="169">
        <v>2</v>
      </c>
      <c r="AA414" s="145">
        <v>1</v>
      </c>
      <c r="AB414" s="145">
        <v>7</v>
      </c>
      <c r="AC414" s="145">
        <v>7</v>
      </c>
      <c r="AZ414" s="145">
        <v>2</v>
      </c>
      <c r="BA414" s="145">
        <f t="shared" si="55"/>
        <v>0</v>
      </c>
      <c r="BB414" s="145">
        <f t="shared" si="56"/>
        <v>0</v>
      </c>
      <c r="BC414" s="145">
        <f t="shared" si="57"/>
        <v>0</v>
      </c>
      <c r="BD414" s="145">
        <f t="shared" si="58"/>
        <v>0</v>
      </c>
      <c r="BE414" s="145">
        <f t="shared" si="59"/>
        <v>0</v>
      </c>
      <c r="CA414" s="176">
        <v>1</v>
      </c>
      <c r="CB414" s="176">
        <v>7</v>
      </c>
      <c r="CZ414" s="145">
        <v>0.00148</v>
      </c>
    </row>
    <row r="415" spans="1:104" ht="12.75">
      <c r="A415" s="170">
        <v>253</v>
      </c>
      <c r="B415" s="171" t="s">
        <v>722</v>
      </c>
      <c r="C415" s="172" t="s">
        <v>723</v>
      </c>
      <c r="D415" s="173" t="s">
        <v>217</v>
      </c>
      <c r="E415" s="174">
        <v>102</v>
      </c>
      <c r="F415" s="174">
        <v>0</v>
      </c>
      <c r="G415" s="175">
        <f t="shared" si="54"/>
        <v>0</v>
      </c>
      <c r="O415" s="169">
        <v>2</v>
      </c>
      <c r="AA415" s="145">
        <v>1</v>
      </c>
      <c r="AB415" s="145">
        <v>7</v>
      </c>
      <c r="AC415" s="145">
        <v>7</v>
      </c>
      <c r="AZ415" s="145">
        <v>2</v>
      </c>
      <c r="BA415" s="145">
        <f t="shared" si="55"/>
        <v>0</v>
      </c>
      <c r="BB415" s="145">
        <f t="shared" si="56"/>
        <v>0</v>
      </c>
      <c r="BC415" s="145">
        <f t="shared" si="57"/>
        <v>0</v>
      </c>
      <c r="BD415" s="145">
        <f t="shared" si="58"/>
        <v>0</v>
      </c>
      <c r="BE415" s="145">
        <f t="shared" si="59"/>
        <v>0</v>
      </c>
      <c r="CA415" s="176">
        <v>1</v>
      </c>
      <c r="CB415" s="176">
        <v>7</v>
      </c>
      <c r="CZ415" s="145">
        <v>0</v>
      </c>
    </row>
    <row r="416" spans="1:104" ht="22.5">
      <c r="A416" s="170">
        <v>254</v>
      </c>
      <c r="B416" s="171" t="s">
        <v>724</v>
      </c>
      <c r="C416" s="172" t="s">
        <v>725</v>
      </c>
      <c r="D416" s="173" t="s">
        <v>217</v>
      </c>
      <c r="E416" s="174">
        <v>40.3</v>
      </c>
      <c r="F416" s="174">
        <v>0</v>
      </c>
      <c r="G416" s="175">
        <f t="shared" si="54"/>
        <v>0</v>
      </c>
      <c r="O416" s="169">
        <v>2</v>
      </c>
      <c r="AA416" s="145">
        <v>1</v>
      </c>
      <c r="AB416" s="145">
        <v>7</v>
      </c>
      <c r="AC416" s="145">
        <v>7</v>
      </c>
      <c r="AZ416" s="145">
        <v>2</v>
      </c>
      <c r="BA416" s="145">
        <f t="shared" si="55"/>
        <v>0</v>
      </c>
      <c r="BB416" s="145">
        <f t="shared" si="56"/>
        <v>0</v>
      </c>
      <c r="BC416" s="145">
        <f t="shared" si="57"/>
        <v>0</v>
      </c>
      <c r="BD416" s="145">
        <f t="shared" si="58"/>
        <v>0</v>
      </c>
      <c r="BE416" s="145">
        <f t="shared" si="59"/>
        <v>0</v>
      </c>
      <c r="CA416" s="176">
        <v>1</v>
      </c>
      <c r="CB416" s="176">
        <v>7</v>
      </c>
      <c r="CZ416" s="145">
        <v>0.00303</v>
      </c>
    </row>
    <row r="417" spans="1:104" ht="12.75">
      <c r="A417" s="170">
        <v>255</v>
      </c>
      <c r="B417" s="171" t="s">
        <v>726</v>
      </c>
      <c r="C417" s="172" t="s">
        <v>727</v>
      </c>
      <c r="D417" s="173" t="s">
        <v>217</v>
      </c>
      <c r="E417" s="174">
        <v>17</v>
      </c>
      <c r="F417" s="174">
        <v>0</v>
      </c>
      <c r="G417" s="175">
        <f t="shared" si="54"/>
        <v>0</v>
      </c>
      <c r="O417" s="169">
        <v>2</v>
      </c>
      <c r="AA417" s="145">
        <v>1</v>
      </c>
      <c r="AB417" s="145">
        <v>7</v>
      </c>
      <c r="AC417" s="145">
        <v>7</v>
      </c>
      <c r="AZ417" s="145">
        <v>2</v>
      </c>
      <c r="BA417" s="145">
        <f t="shared" si="55"/>
        <v>0</v>
      </c>
      <c r="BB417" s="145">
        <f t="shared" si="56"/>
        <v>0</v>
      </c>
      <c r="BC417" s="145">
        <f t="shared" si="57"/>
        <v>0</v>
      </c>
      <c r="BD417" s="145">
        <f t="shared" si="58"/>
        <v>0</v>
      </c>
      <c r="BE417" s="145">
        <f t="shared" si="59"/>
        <v>0</v>
      </c>
      <c r="CA417" s="176">
        <v>1</v>
      </c>
      <c r="CB417" s="176">
        <v>7</v>
      </c>
      <c r="CZ417" s="145">
        <v>0.00203</v>
      </c>
    </row>
    <row r="418" spans="1:104" ht="12.75">
      <c r="A418" s="170">
        <v>256</v>
      </c>
      <c r="B418" s="171" t="s">
        <v>728</v>
      </c>
      <c r="C418" s="172" t="s">
        <v>729</v>
      </c>
      <c r="D418" s="173" t="s">
        <v>217</v>
      </c>
      <c r="E418" s="174">
        <v>17.2</v>
      </c>
      <c r="F418" s="174">
        <v>0</v>
      </c>
      <c r="G418" s="175">
        <f t="shared" si="54"/>
        <v>0</v>
      </c>
      <c r="O418" s="169">
        <v>2</v>
      </c>
      <c r="AA418" s="145">
        <v>1</v>
      </c>
      <c r="AB418" s="145">
        <v>7</v>
      </c>
      <c r="AC418" s="145">
        <v>7</v>
      </c>
      <c r="AZ418" s="145">
        <v>2</v>
      </c>
      <c r="BA418" s="145">
        <f t="shared" si="55"/>
        <v>0</v>
      </c>
      <c r="BB418" s="145">
        <f t="shared" si="56"/>
        <v>0</v>
      </c>
      <c r="BC418" s="145">
        <f t="shared" si="57"/>
        <v>0</v>
      </c>
      <c r="BD418" s="145">
        <f t="shared" si="58"/>
        <v>0</v>
      </c>
      <c r="BE418" s="145">
        <f t="shared" si="59"/>
        <v>0</v>
      </c>
      <c r="CA418" s="176">
        <v>1</v>
      </c>
      <c r="CB418" s="176">
        <v>7</v>
      </c>
      <c r="CZ418" s="145">
        <v>0.00192</v>
      </c>
    </row>
    <row r="419" spans="1:104" ht="12.75">
      <c r="A419" s="170">
        <v>257</v>
      </c>
      <c r="B419" s="171" t="s">
        <v>730</v>
      </c>
      <c r="C419" s="172" t="s">
        <v>731</v>
      </c>
      <c r="D419" s="173" t="s">
        <v>217</v>
      </c>
      <c r="E419" s="174">
        <v>24</v>
      </c>
      <c r="F419" s="174">
        <v>0</v>
      </c>
      <c r="G419" s="175">
        <f t="shared" si="54"/>
        <v>0</v>
      </c>
      <c r="O419" s="169">
        <v>2</v>
      </c>
      <c r="AA419" s="145">
        <v>1</v>
      </c>
      <c r="AB419" s="145">
        <v>7</v>
      </c>
      <c r="AC419" s="145">
        <v>7</v>
      </c>
      <c r="AZ419" s="145">
        <v>2</v>
      </c>
      <c r="BA419" s="145">
        <f t="shared" si="55"/>
        <v>0</v>
      </c>
      <c r="BB419" s="145">
        <f t="shared" si="56"/>
        <v>0</v>
      </c>
      <c r="BC419" s="145">
        <f t="shared" si="57"/>
        <v>0</v>
      </c>
      <c r="BD419" s="145">
        <f t="shared" si="58"/>
        <v>0</v>
      </c>
      <c r="BE419" s="145">
        <f t="shared" si="59"/>
        <v>0</v>
      </c>
      <c r="CA419" s="176">
        <v>1</v>
      </c>
      <c r="CB419" s="176">
        <v>7</v>
      </c>
      <c r="CZ419" s="145">
        <v>0</v>
      </c>
    </row>
    <row r="420" spans="1:104" ht="22.5">
      <c r="A420" s="170">
        <v>258</v>
      </c>
      <c r="B420" s="171" t="s">
        <v>732</v>
      </c>
      <c r="C420" s="172" t="s">
        <v>733</v>
      </c>
      <c r="D420" s="173" t="s">
        <v>217</v>
      </c>
      <c r="E420" s="174">
        <v>28</v>
      </c>
      <c r="F420" s="174">
        <v>0</v>
      </c>
      <c r="G420" s="175">
        <f t="shared" si="54"/>
        <v>0</v>
      </c>
      <c r="O420" s="169">
        <v>2</v>
      </c>
      <c r="AA420" s="145">
        <v>1</v>
      </c>
      <c r="AB420" s="145">
        <v>7</v>
      </c>
      <c r="AC420" s="145">
        <v>7</v>
      </c>
      <c r="AZ420" s="145">
        <v>2</v>
      </c>
      <c r="BA420" s="145">
        <f t="shared" si="55"/>
        <v>0</v>
      </c>
      <c r="BB420" s="145">
        <f t="shared" si="56"/>
        <v>0</v>
      </c>
      <c r="BC420" s="145">
        <f t="shared" si="57"/>
        <v>0</v>
      </c>
      <c r="BD420" s="145">
        <f t="shared" si="58"/>
        <v>0</v>
      </c>
      <c r="BE420" s="145">
        <f t="shared" si="59"/>
        <v>0</v>
      </c>
      <c r="CA420" s="176">
        <v>1</v>
      </c>
      <c r="CB420" s="176">
        <v>7</v>
      </c>
      <c r="CZ420" s="145">
        <v>5E-05</v>
      </c>
    </row>
    <row r="421" spans="1:104" ht="12.75">
      <c r="A421" s="170">
        <v>259</v>
      </c>
      <c r="B421" s="171" t="s">
        <v>734</v>
      </c>
      <c r="C421" s="172" t="s">
        <v>735</v>
      </c>
      <c r="D421" s="173" t="s">
        <v>61</v>
      </c>
      <c r="E421" s="174"/>
      <c r="F421" s="174">
        <v>0</v>
      </c>
      <c r="G421" s="175">
        <f t="shared" si="54"/>
        <v>0</v>
      </c>
      <c r="O421" s="169">
        <v>2</v>
      </c>
      <c r="AA421" s="145">
        <v>7</v>
      </c>
      <c r="AB421" s="145">
        <v>1002</v>
      </c>
      <c r="AC421" s="145">
        <v>5</v>
      </c>
      <c r="AZ421" s="145">
        <v>2</v>
      </c>
      <c r="BA421" s="145">
        <f t="shared" si="55"/>
        <v>0</v>
      </c>
      <c r="BB421" s="145">
        <f t="shared" si="56"/>
        <v>0</v>
      </c>
      <c r="BC421" s="145">
        <f t="shared" si="57"/>
        <v>0</v>
      </c>
      <c r="BD421" s="145">
        <f t="shared" si="58"/>
        <v>0</v>
      </c>
      <c r="BE421" s="145">
        <f t="shared" si="59"/>
        <v>0</v>
      </c>
      <c r="CA421" s="176">
        <v>7</v>
      </c>
      <c r="CB421" s="176">
        <v>1002</v>
      </c>
      <c r="CZ421" s="145">
        <v>0</v>
      </c>
    </row>
    <row r="422" spans="1:57" ht="12.75">
      <c r="A422" s="180"/>
      <c r="B422" s="181" t="s">
        <v>75</v>
      </c>
      <c r="C422" s="182" t="str">
        <f>CONCATENATE(B410," ",C410)</f>
        <v>764 Konstrukce klempířské</v>
      </c>
      <c r="D422" s="183"/>
      <c r="E422" s="184"/>
      <c r="F422" s="185"/>
      <c r="G422" s="186">
        <f>SUM(G410:G421)</f>
        <v>0</v>
      </c>
      <c r="O422" s="169">
        <v>4</v>
      </c>
      <c r="BA422" s="187">
        <f>SUM(BA410:BA421)</f>
        <v>0</v>
      </c>
      <c r="BB422" s="187">
        <f>SUM(BB410:BB421)</f>
        <v>0</v>
      </c>
      <c r="BC422" s="187">
        <f>SUM(BC410:BC421)</f>
        <v>0</v>
      </c>
      <c r="BD422" s="187">
        <f>SUM(BD410:BD421)</f>
        <v>0</v>
      </c>
      <c r="BE422" s="187">
        <f>SUM(BE410:BE421)</f>
        <v>0</v>
      </c>
    </row>
    <row r="423" spans="1:15" ht="12.75">
      <c r="A423" s="162" t="s">
        <v>72</v>
      </c>
      <c r="B423" s="163" t="s">
        <v>736</v>
      </c>
      <c r="C423" s="164" t="s">
        <v>737</v>
      </c>
      <c r="D423" s="165"/>
      <c r="E423" s="166"/>
      <c r="F423" s="166"/>
      <c r="G423" s="167"/>
      <c r="H423" s="168"/>
      <c r="I423" s="168"/>
      <c r="O423" s="169">
        <v>1</v>
      </c>
    </row>
    <row r="424" spans="1:104" ht="22.5">
      <c r="A424" s="170">
        <v>260</v>
      </c>
      <c r="B424" s="171" t="s">
        <v>738</v>
      </c>
      <c r="C424" s="172" t="s">
        <v>739</v>
      </c>
      <c r="D424" s="173" t="s">
        <v>86</v>
      </c>
      <c r="E424" s="174">
        <v>334</v>
      </c>
      <c r="F424" s="174">
        <v>0</v>
      </c>
      <c r="G424" s="175">
        <f aca="true" t="shared" si="60" ref="G424:G432">E424*F424</f>
        <v>0</v>
      </c>
      <c r="O424" s="169">
        <v>2</v>
      </c>
      <c r="AA424" s="145">
        <v>1</v>
      </c>
      <c r="AB424" s="145">
        <v>7</v>
      </c>
      <c r="AC424" s="145">
        <v>7</v>
      </c>
      <c r="AZ424" s="145">
        <v>2</v>
      </c>
      <c r="BA424" s="145">
        <f aca="true" t="shared" si="61" ref="BA424:BA432">IF(AZ424=1,G424,0)</f>
        <v>0</v>
      </c>
      <c r="BB424" s="145">
        <f aca="true" t="shared" si="62" ref="BB424:BB432">IF(AZ424=2,G424,0)</f>
        <v>0</v>
      </c>
      <c r="BC424" s="145">
        <f aca="true" t="shared" si="63" ref="BC424:BC432">IF(AZ424=3,G424,0)</f>
        <v>0</v>
      </c>
      <c r="BD424" s="145">
        <f aca="true" t="shared" si="64" ref="BD424:BD432">IF(AZ424=4,G424,0)</f>
        <v>0</v>
      </c>
      <c r="BE424" s="145">
        <f aca="true" t="shared" si="65" ref="BE424:BE432">IF(AZ424=5,G424,0)</f>
        <v>0</v>
      </c>
      <c r="CA424" s="176">
        <v>1</v>
      </c>
      <c r="CB424" s="176">
        <v>7</v>
      </c>
      <c r="CZ424" s="145">
        <v>0.04056</v>
      </c>
    </row>
    <row r="425" spans="1:104" ht="22.5">
      <c r="A425" s="170">
        <v>261</v>
      </c>
      <c r="B425" s="171" t="s">
        <v>740</v>
      </c>
      <c r="C425" s="172" t="s">
        <v>741</v>
      </c>
      <c r="D425" s="173" t="s">
        <v>217</v>
      </c>
      <c r="E425" s="174">
        <v>32.185</v>
      </c>
      <c r="F425" s="174">
        <v>0</v>
      </c>
      <c r="G425" s="175">
        <f t="shared" si="60"/>
        <v>0</v>
      </c>
      <c r="O425" s="169">
        <v>2</v>
      </c>
      <c r="AA425" s="145">
        <v>1</v>
      </c>
      <c r="AB425" s="145">
        <v>7</v>
      </c>
      <c r="AC425" s="145">
        <v>7</v>
      </c>
      <c r="AZ425" s="145">
        <v>2</v>
      </c>
      <c r="BA425" s="145">
        <f t="shared" si="61"/>
        <v>0</v>
      </c>
      <c r="BB425" s="145">
        <f t="shared" si="62"/>
        <v>0</v>
      </c>
      <c r="BC425" s="145">
        <f t="shared" si="63"/>
        <v>0</v>
      </c>
      <c r="BD425" s="145">
        <f t="shared" si="64"/>
        <v>0</v>
      </c>
      <c r="BE425" s="145">
        <f t="shared" si="65"/>
        <v>0</v>
      </c>
      <c r="CA425" s="176">
        <v>1</v>
      </c>
      <c r="CB425" s="176">
        <v>7</v>
      </c>
      <c r="CZ425" s="145">
        <v>0.00861</v>
      </c>
    </row>
    <row r="426" spans="1:104" ht="22.5">
      <c r="A426" s="170">
        <v>262</v>
      </c>
      <c r="B426" s="171" t="s">
        <v>742</v>
      </c>
      <c r="C426" s="172" t="s">
        <v>743</v>
      </c>
      <c r="D426" s="173" t="s">
        <v>217</v>
      </c>
      <c r="E426" s="174">
        <v>32.1699</v>
      </c>
      <c r="F426" s="174">
        <v>0</v>
      </c>
      <c r="G426" s="175">
        <f t="shared" si="60"/>
        <v>0</v>
      </c>
      <c r="O426" s="169">
        <v>2</v>
      </c>
      <c r="AA426" s="145">
        <v>1</v>
      </c>
      <c r="AB426" s="145">
        <v>7</v>
      </c>
      <c r="AC426" s="145">
        <v>7</v>
      </c>
      <c r="AZ426" s="145">
        <v>2</v>
      </c>
      <c r="BA426" s="145">
        <f t="shared" si="61"/>
        <v>0</v>
      </c>
      <c r="BB426" s="145">
        <f t="shared" si="62"/>
        <v>0</v>
      </c>
      <c r="BC426" s="145">
        <f t="shared" si="63"/>
        <v>0</v>
      </c>
      <c r="BD426" s="145">
        <f t="shared" si="64"/>
        <v>0</v>
      </c>
      <c r="BE426" s="145">
        <f t="shared" si="65"/>
        <v>0</v>
      </c>
      <c r="CA426" s="176">
        <v>1</v>
      </c>
      <c r="CB426" s="176">
        <v>7</v>
      </c>
      <c r="CZ426" s="145">
        <v>0.0087</v>
      </c>
    </row>
    <row r="427" spans="1:104" ht="12.75">
      <c r="A427" s="170">
        <v>263</v>
      </c>
      <c r="B427" s="171" t="s">
        <v>744</v>
      </c>
      <c r="C427" s="172" t="s">
        <v>745</v>
      </c>
      <c r="D427" s="173" t="s">
        <v>189</v>
      </c>
      <c r="E427" s="174">
        <v>81.5914</v>
      </c>
      <c r="F427" s="174">
        <v>0</v>
      </c>
      <c r="G427" s="175">
        <f t="shared" si="60"/>
        <v>0</v>
      </c>
      <c r="O427" s="169">
        <v>2</v>
      </c>
      <c r="AA427" s="145">
        <v>1</v>
      </c>
      <c r="AB427" s="145">
        <v>7</v>
      </c>
      <c r="AC427" s="145">
        <v>7</v>
      </c>
      <c r="AZ427" s="145">
        <v>2</v>
      </c>
      <c r="BA427" s="145">
        <f t="shared" si="61"/>
        <v>0</v>
      </c>
      <c r="BB427" s="145">
        <f t="shared" si="62"/>
        <v>0</v>
      </c>
      <c r="BC427" s="145">
        <f t="shared" si="63"/>
        <v>0</v>
      </c>
      <c r="BD427" s="145">
        <f t="shared" si="64"/>
        <v>0</v>
      </c>
      <c r="BE427" s="145">
        <f t="shared" si="65"/>
        <v>0</v>
      </c>
      <c r="CA427" s="176">
        <v>1</v>
      </c>
      <c r="CB427" s="176">
        <v>7</v>
      </c>
      <c r="CZ427" s="145">
        <v>0.0029</v>
      </c>
    </row>
    <row r="428" spans="1:104" ht="12.75">
      <c r="A428" s="170">
        <v>264</v>
      </c>
      <c r="B428" s="171" t="s">
        <v>746</v>
      </c>
      <c r="C428" s="172" t="s">
        <v>747</v>
      </c>
      <c r="D428" s="173" t="s">
        <v>217</v>
      </c>
      <c r="E428" s="174">
        <v>104.3399</v>
      </c>
      <c r="F428" s="174">
        <v>0</v>
      </c>
      <c r="G428" s="175">
        <f t="shared" si="60"/>
        <v>0</v>
      </c>
      <c r="O428" s="169">
        <v>2</v>
      </c>
      <c r="AA428" s="145">
        <v>1</v>
      </c>
      <c r="AB428" s="145">
        <v>7</v>
      </c>
      <c r="AC428" s="145">
        <v>7</v>
      </c>
      <c r="AZ428" s="145">
        <v>2</v>
      </c>
      <c r="BA428" s="145">
        <f t="shared" si="61"/>
        <v>0</v>
      </c>
      <c r="BB428" s="145">
        <f t="shared" si="62"/>
        <v>0</v>
      </c>
      <c r="BC428" s="145">
        <f t="shared" si="63"/>
        <v>0</v>
      </c>
      <c r="BD428" s="145">
        <f t="shared" si="64"/>
        <v>0</v>
      </c>
      <c r="BE428" s="145">
        <f t="shared" si="65"/>
        <v>0</v>
      </c>
      <c r="CA428" s="176">
        <v>1</v>
      </c>
      <c r="CB428" s="176">
        <v>7</v>
      </c>
      <c r="CZ428" s="145">
        <v>1E-05</v>
      </c>
    </row>
    <row r="429" spans="1:104" ht="22.5">
      <c r="A429" s="170">
        <v>265</v>
      </c>
      <c r="B429" s="171" t="s">
        <v>748</v>
      </c>
      <c r="C429" s="172" t="s">
        <v>749</v>
      </c>
      <c r="D429" s="173" t="s">
        <v>189</v>
      </c>
      <c r="E429" s="174">
        <v>3</v>
      </c>
      <c r="F429" s="174">
        <v>0</v>
      </c>
      <c r="G429" s="175">
        <f t="shared" si="60"/>
        <v>0</v>
      </c>
      <c r="O429" s="169">
        <v>2</v>
      </c>
      <c r="AA429" s="145">
        <v>1</v>
      </c>
      <c r="AB429" s="145">
        <v>7</v>
      </c>
      <c r="AC429" s="145">
        <v>7</v>
      </c>
      <c r="AZ429" s="145">
        <v>2</v>
      </c>
      <c r="BA429" s="145">
        <f t="shared" si="61"/>
        <v>0</v>
      </c>
      <c r="BB429" s="145">
        <f t="shared" si="62"/>
        <v>0</v>
      </c>
      <c r="BC429" s="145">
        <f t="shared" si="63"/>
        <v>0</v>
      </c>
      <c r="BD429" s="145">
        <f t="shared" si="64"/>
        <v>0</v>
      </c>
      <c r="BE429" s="145">
        <f t="shared" si="65"/>
        <v>0</v>
      </c>
      <c r="CA429" s="176">
        <v>1</v>
      </c>
      <c r="CB429" s="176">
        <v>7</v>
      </c>
      <c r="CZ429" s="145">
        <v>0.00926</v>
      </c>
    </row>
    <row r="430" spans="1:104" ht="12.75">
      <c r="A430" s="170">
        <v>266</v>
      </c>
      <c r="B430" s="171" t="s">
        <v>750</v>
      </c>
      <c r="C430" s="172" t="s">
        <v>751</v>
      </c>
      <c r="D430" s="173" t="s">
        <v>189</v>
      </c>
      <c r="E430" s="174">
        <v>1</v>
      </c>
      <c r="F430" s="174">
        <v>0</v>
      </c>
      <c r="G430" s="175">
        <f t="shared" si="60"/>
        <v>0</v>
      </c>
      <c r="O430" s="169">
        <v>2</v>
      </c>
      <c r="AA430" s="145">
        <v>1</v>
      </c>
      <c r="AB430" s="145">
        <v>7</v>
      </c>
      <c r="AC430" s="145">
        <v>7</v>
      </c>
      <c r="AZ430" s="145">
        <v>2</v>
      </c>
      <c r="BA430" s="145">
        <f t="shared" si="61"/>
        <v>0</v>
      </c>
      <c r="BB430" s="145">
        <f t="shared" si="62"/>
        <v>0</v>
      </c>
      <c r="BC430" s="145">
        <f t="shared" si="63"/>
        <v>0</v>
      </c>
      <c r="BD430" s="145">
        <f t="shared" si="64"/>
        <v>0</v>
      </c>
      <c r="BE430" s="145">
        <f t="shared" si="65"/>
        <v>0</v>
      </c>
      <c r="CA430" s="176">
        <v>1</v>
      </c>
      <c r="CB430" s="176">
        <v>7</v>
      </c>
      <c r="CZ430" s="145">
        <v>0.00655</v>
      </c>
    </row>
    <row r="431" spans="1:104" ht="12.75">
      <c r="A431" s="170">
        <v>267</v>
      </c>
      <c r="B431" s="171" t="s">
        <v>752</v>
      </c>
      <c r="C431" s="172" t="s">
        <v>753</v>
      </c>
      <c r="D431" s="173" t="s">
        <v>217</v>
      </c>
      <c r="E431" s="174">
        <v>76.86</v>
      </c>
      <c r="F431" s="174">
        <v>0</v>
      </c>
      <c r="G431" s="175">
        <f t="shared" si="60"/>
        <v>0</v>
      </c>
      <c r="O431" s="169">
        <v>2</v>
      </c>
      <c r="AA431" s="145">
        <v>1</v>
      </c>
      <c r="AB431" s="145">
        <v>7</v>
      </c>
      <c r="AC431" s="145">
        <v>7</v>
      </c>
      <c r="AZ431" s="145">
        <v>2</v>
      </c>
      <c r="BA431" s="145">
        <f t="shared" si="61"/>
        <v>0</v>
      </c>
      <c r="BB431" s="145">
        <f t="shared" si="62"/>
        <v>0</v>
      </c>
      <c r="BC431" s="145">
        <f t="shared" si="63"/>
        <v>0</v>
      </c>
      <c r="BD431" s="145">
        <f t="shared" si="64"/>
        <v>0</v>
      </c>
      <c r="BE431" s="145">
        <f t="shared" si="65"/>
        <v>0</v>
      </c>
      <c r="CA431" s="176">
        <v>1</v>
      </c>
      <c r="CB431" s="176">
        <v>7</v>
      </c>
      <c r="CZ431" s="145">
        <v>0.00051</v>
      </c>
    </row>
    <row r="432" spans="1:104" ht="12.75">
      <c r="A432" s="170">
        <v>268</v>
      </c>
      <c r="B432" s="171" t="s">
        <v>754</v>
      </c>
      <c r="C432" s="172" t="s">
        <v>755</v>
      </c>
      <c r="D432" s="173" t="s">
        <v>189</v>
      </c>
      <c r="E432" s="174">
        <v>10</v>
      </c>
      <c r="F432" s="174">
        <v>0</v>
      </c>
      <c r="G432" s="175">
        <f t="shared" si="60"/>
        <v>0</v>
      </c>
      <c r="O432" s="169">
        <v>2</v>
      </c>
      <c r="AA432" s="145">
        <v>1</v>
      </c>
      <c r="AB432" s="145">
        <v>7</v>
      </c>
      <c r="AC432" s="145">
        <v>7</v>
      </c>
      <c r="AZ432" s="145">
        <v>2</v>
      </c>
      <c r="BA432" s="145">
        <f t="shared" si="61"/>
        <v>0</v>
      </c>
      <c r="BB432" s="145">
        <f t="shared" si="62"/>
        <v>0</v>
      </c>
      <c r="BC432" s="145">
        <f t="shared" si="63"/>
        <v>0</v>
      </c>
      <c r="BD432" s="145">
        <f t="shared" si="64"/>
        <v>0</v>
      </c>
      <c r="BE432" s="145">
        <f t="shared" si="65"/>
        <v>0</v>
      </c>
      <c r="CA432" s="176">
        <v>1</v>
      </c>
      <c r="CB432" s="176">
        <v>7</v>
      </c>
      <c r="CZ432" s="145">
        <v>0.01525</v>
      </c>
    </row>
    <row r="433" spans="1:15" ht="22.5">
      <c r="A433" s="177"/>
      <c r="B433" s="178"/>
      <c r="C433" s="243" t="s">
        <v>756</v>
      </c>
      <c r="D433" s="244"/>
      <c r="E433" s="244"/>
      <c r="F433" s="244"/>
      <c r="G433" s="245"/>
      <c r="L433" s="179" t="s">
        <v>756</v>
      </c>
      <c r="O433" s="169">
        <v>3</v>
      </c>
    </row>
    <row r="434" spans="1:104" ht="22.5">
      <c r="A434" s="170">
        <v>269</v>
      </c>
      <c r="B434" s="171" t="s">
        <v>757</v>
      </c>
      <c r="C434" s="172" t="s">
        <v>758</v>
      </c>
      <c r="D434" s="173" t="s">
        <v>86</v>
      </c>
      <c r="E434" s="174">
        <v>334.35</v>
      </c>
      <c r="F434" s="174">
        <v>0</v>
      </c>
      <c r="G434" s="175">
        <f>E434*F434</f>
        <v>0</v>
      </c>
      <c r="O434" s="169">
        <v>2</v>
      </c>
      <c r="AA434" s="145">
        <v>1</v>
      </c>
      <c r="AB434" s="145">
        <v>7</v>
      </c>
      <c r="AC434" s="145">
        <v>7</v>
      </c>
      <c r="AZ434" s="145">
        <v>2</v>
      </c>
      <c r="BA434" s="145">
        <f>IF(AZ434=1,G434,0)</f>
        <v>0</v>
      </c>
      <c r="BB434" s="145">
        <f>IF(AZ434=2,G434,0)</f>
        <v>0</v>
      </c>
      <c r="BC434" s="145">
        <f>IF(AZ434=3,G434,0)</f>
        <v>0</v>
      </c>
      <c r="BD434" s="145">
        <f>IF(AZ434=4,G434,0)</f>
        <v>0</v>
      </c>
      <c r="BE434" s="145">
        <f>IF(AZ434=5,G434,0)</f>
        <v>0</v>
      </c>
      <c r="CA434" s="176">
        <v>1</v>
      </c>
      <c r="CB434" s="176">
        <v>7</v>
      </c>
      <c r="CZ434" s="145">
        <v>0.00036</v>
      </c>
    </row>
    <row r="435" spans="1:104" ht="12.75">
      <c r="A435" s="170">
        <v>270</v>
      </c>
      <c r="B435" s="171" t="s">
        <v>759</v>
      </c>
      <c r="C435" s="172" t="s">
        <v>760</v>
      </c>
      <c r="D435" s="173" t="s">
        <v>86</v>
      </c>
      <c r="E435" s="174">
        <v>518.5</v>
      </c>
      <c r="F435" s="174">
        <v>0</v>
      </c>
      <c r="G435" s="175">
        <f>E435*F435</f>
        <v>0</v>
      </c>
      <c r="O435" s="169">
        <v>2</v>
      </c>
      <c r="AA435" s="145">
        <v>2</v>
      </c>
      <c r="AB435" s="145">
        <v>7</v>
      </c>
      <c r="AC435" s="145">
        <v>7</v>
      </c>
      <c r="AZ435" s="145">
        <v>2</v>
      </c>
      <c r="BA435" s="145">
        <f>IF(AZ435=1,G435,0)</f>
        <v>0</v>
      </c>
      <c r="BB435" s="145">
        <f>IF(AZ435=2,G435,0)</f>
        <v>0</v>
      </c>
      <c r="BC435" s="145">
        <f>IF(AZ435=3,G435,0)</f>
        <v>0</v>
      </c>
      <c r="BD435" s="145">
        <f>IF(AZ435=4,G435,0)</f>
        <v>0</v>
      </c>
      <c r="BE435" s="145">
        <f>IF(AZ435=5,G435,0)</f>
        <v>0</v>
      </c>
      <c r="CA435" s="176">
        <v>2</v>
      </c>
      <c r="CB435" s="176">
        <v>7</v>
      </c>
      <c r="CZ435" s="145">
        <v>0</v>
      </c>
    </row>
    <row r="436" spans="1:104" ht="12.75">
      <c r="A436" s="170">
        <v>271</v>
      </c>
      <c r="B436" s="171" t="s">
        <v>761</v>
      </c>
      <c r="C436" s="172" t="s">
        <v>762</v>
      </c>
      <c r="D436" s="173" t="s">
        <v>763</v>
      </c>
      <c r="E436" s="174">
        <v>532.79</v>
      </c>
      <c r="F436" s="174">
        <v>0</v>
      </c>
      <c r="G436" s="175">
        <f>E436*F436</f>
        <v>0</v>
      </c>
      <c r="O436" s="169">
        <v>2</v>
      </c>
      <c r="AA436" s="145">
        <v>3</v>
      </c>
      <c r="AB436" s="145">
        <v>7</v>
      </c>
      <c r="AC436" s="145">
        <v>59244416</v>
      </c>
      <c r="AZ436" s="145">
        <v>2</v>
      </c>
      <c r="BA436" s="145">
        <f>IF(AZ436=1,G436,0)</f>
        <v>0</v>
      </c>
      <c r="BB436" s="145">
        <f>IF(AZ436=2,G436,0)</f>
        <v>0</v>
      </c>
      <c r="BC436" s="145">
        <f>IF(AZ436=3,G436,0)</f>
        <v>0</v>
      </c>
      <c r="BD436" s="145">
        <f>IF(AZ436=4,G436,0)</f>
        <v>0</v>
      </c>
      <c r="BE436" s="145">
        <f>IF(AZ436=5,G436,0)</f>
        <v>0</v>
      </c>
      <c r="CA436" s="176">
        <v>3</v>
      </c>
      <c r="CB436" s="176">
        <v>7</v>
      </c>
      <c r="CZ436" s="145">
        <v>0.0001</v>
      </c>
    </row>
    <row r="437" spans="1:104" ht="12.75">
      <c r="A437" s="170">
        <v>272</v>
      </c>
      <c r="B437" s="171" t="s">
        <v>764</v>
      </c>
      <c r="C437" s="172" t="s">
        <v>765</v>
      </c>
      <c r="D437" s="173" t="s">
        <v>189</v>
      </c>
      <c r="E437" s="174">
        <v>2</v>
      </c>
      <c r="F437" s="174">
        <v>0</v>
      </c>
      <c r="G437" s="175">
        <f>E437*F437</f>
        <v>0</v>
      </c>
      <c r="O437" s="169">
        <v>2</v>
      </c>
      <c r="AA437" s="145">
        <v>3</v>
      </c>
      <c r="AB437" s="145">
        <v>7</v>
      </c>
      <c r="AC437" s="145" t="s">
        <v>764</v>
      </c>
      <c r="AZ437" s="145">
        <v>2</v>
      </c>
      <c r="BA437" s="145">
        <f>IF(AZ437=1,G437,0)</f>
        <v>0</v>
      </c>
      <c r="BB437" s="145">
        <f>IF(AZ437=2,G437,0)</f>
        <v>0</v>
      </c>
      <c r="BC437" s="145">
        <f>IF(AZ437=3,G437,0)</f>
        <v>0</v>
      </c>
      <c r="BD437" s="145">
        <f>IF(AZ437=4,G437,0)</f>
        <v>0</v>
      </c>
      <c r="BE437" s="145">
        <f>IF(AZ437=5,G437,0)</f>
        <v>0</v>
      </c>
      <c r="CA437" s="176">
        <v>3</v>
      </c>
      <c r="CB437" s="176">
        <v>7</v>
      </c>
      <c r="CZ437" s="145">
        <v>0.0046</v>
      </c>
    </row>
    <row r="438" spans="1:104" ht="12.75">
      <c r="A438" s="170">
        <v>273</v>
      </c>
      <c r="B438" s="171" t="s">
        <v>766</v>
      </c>
      <c r="C438" s="172" t="s">
        <v>767</v>
      </c>
      <c r="D438" s="173" t="s">
        <v>61</v>
      </c>
      <c r="E438" s="174"/>
      <c r="F438" s="174">
        <v>0</v>
      </c>
      <c r="G438" s="175">
        <f>E438*F438</f>
        <v>0</v>
      </c>
      <c r="O438" s="169">
        <v>2</v>
      </c>
      <c r="AA438" s="145">
        <v>7</v>
      </c>
      <c r="AB438" s="145">
        <v>1002</v>
      </c>
      <c r="AC438" s="145">
        <v>5</v>
      </c>
      <c r="AZ438" s="145">
        <v>2</v>
      </c>
      <c r="BA438" s="145">
        <f>IF(AZ438=1,G438,0)</f>
        <v>0</v>
      </c>
      <c r="BB438" s="145">
        <f>IF(AZ438=2,G438,0)</f>
        <v>0</v>
      </c>
      <c r="BC438" s="145">
        <f>IF(AZ438=3,G438,0)</f>
        <v>0</v>
      </c>
      <c r="BD438" s="145">
        <f>IF(AZ438=4,G438,0)</f>
        <v>0</v>
      </c>
      <c r="BE438" s="145">
        <f>IF(AZ438=5,G438,0)</f>
        <v>0</v>
      </c>
      <c r="CA438" s="176">
        <v>7</v>
      </c>
      <c r="CB438" s="176">
        <v>1002</v>
      </c>
      <c r="CZ438" s="145">
        <v>0</v>
      </c>
    </row>
    <row r="439" spans="1:57" ht="12.75">
      <c r="A439" s="180"/>
      <c r="B439" s="181" t="s">
        <v>75</v>
      </c>
      <c r="C439" s="182" t="str">
        <f>CONCATENATE(B423," ",C423)</f>
        <v>765 Krytiny tvrdé</v>
      </c>
      <c r="D439" s="183"/>
      <c r="E439" s="184"/>
      <c r="F439" s="185"/>
      <c r="G439" s="186">
        <f>SUM(G423:G438)</f>
        <v>0</v>
      </c>
      <c r="O439" s="169">
        <v>4</v>
      </c>
      <c r="BA439" s="187">
        <f>SUM(BA423:BA438)</f>
        <v>0</v>
      </c>
      <c r="BB439" s="187">
        <f>SUM(BB423:BB438)</f>
        <v>0</v>
      </c>
      <c r="BC439" s="187">
        <f>SUM(BC423:BC438)</f>
        <v>0</v>
      </c>
      <c r="BD439" s="187">
        <f>SUM(BD423:BD438)</f>
        <v>0</v>
      </c>
      <c r="BE439" s="187">
        <f>SUM(BE423:BE438)</f>
        <v>0</v>
      </c>
    </row>
    <row r="440" spans="1:15" ht="12.75">
      <c r="A440" s="162" t="s">
        <v>72</v>
      </c>
      <c r="B440" s="163" t="s">
        <v>768</v>
      </c>
      <c r="C440" s="164" t="s">
        <v>769</v>
      </c>
      <c r="D440" s="165"/>
      <c r="E440" s="166"/>
      <c r="F440" s="166"/>
      <c r="G440" s="167"/>
      <c r="H440" s="168"/>
      <c r="I440" s="168"/>
      <c r="O440" s="169">
        <v>1</v>
      </c>
    </row>
    <row r="441" spans="1:104" ht="12.75">
      <c r="A441" s="170">
        <v>274</v>
      </c>
      <c r="B441" s="171" t="s">
        <v>770</v>
      </c>
      <c r="C441" s="172" t="s">
        <v>771</v>
      </c>
      <c r="D441" s="173" t="s">
        <v>189</v>
      </c>
      <c r="E441" s="174">
        <v>1</v>
      </c>
      <c r="F441" s="174">
        <v>0</v>
      </c>
      <c r="G441" s="175">
        <f>E441*F441</f>
        <v>0</v>
      </c>
      <c r="O441" s="169">
        <v>2</v>
      </c>
      <c r="AA441" s="145">
        <v>11</v>
      </c>
      <c r="AB441" s="145">
        <v>3</v>
      </c>
      <c r="AC441" s="145">
        <v>495</v>
      </c>
      <c r="AZ441" s="145">
        <v>2</v>
      </c>
      <c r="BA441" s="145">
        <f>IF(AZ441=1,G441,0)</f>
        <v>0</v>
      </c>
      <c r="BB441" s="145">
        <f>IF(AZ441=2,G441,0)</f>
        <v>0</v>
      </c>
      <c r="BC441" s="145">
        <f>IF(AZ441=3,G441,0)</f>
        <v>0</v>
      </c>
      <c r="BD441" s="145">
        <f>IF(AZ441=4,G441,0)</f>
        <v>0</v>
      </c>
      <c r="BE441" s="145">
        <f>IF(AZ441=5,G441,0)</f>
        <v>0</v>
      </c>
      <c r="CA441" s="176">
        <v>11</v>
      </c>
      <c r="CB441" s="176">
        <v>3</v>
      </c>
      <c r="CZ441" s="145">
        <v>0</v>
      </c>
    </row>
    <row r="442" spans="1:15" ht="12.75">
      <c r="A442" s="177"/>
      <c r="B442" s="178"/>
      <c r="C442" s="243" t="s">
        <v>772</v>
      </c>
      <c r="D442" s="244"/>
      <c r="E442" s="244"/>
      <c r="F442" s="244"/>
      <c r="G442" s="245"/>
      <c r="L442" s="179" t="s">
        <v>772</v>
      </c>
      <c r="O442" s="169">
        <v>3</v>
      </c>
    </row>
    <row r="443" spans="1:15" ht="12.75">
      <c r="A443" s="177"/>
      <c r="B443" s="178"/>
      <c r="C443" s="243"/>
      <c r="D443" s="244"/>
      <c r="E443" s="244"/>
      <c r="F443" s="244"/>
      <c r="G443" s="245"/>
      <c r="L443" s="179"/>
      <c r="O443" s="169">
        <v>3</v>
      </c>
    </row>
    <row r="444" spans="1:15" ht="12.75">
      <c r="A444" s="177"/>
      <c r="B444" s="178"/>
      <c r="C444" s="243" t="s">
        <v>773</v>
      </c>
      <c r="D444" s="244"/>
      <c r="E444" s="244"/>
      <c r="F444" s="244"/>
      <c r="G444" s="245"/>
      <c r="L444" s="179" t="s">
        <v>773</v>
      </c>
      <c r="O444" s="169">
        <v>3</v>
      </c>
    </row>
    <row r="445" spans="1:15" ht="12.75">
      <c r="A445" s="177"/>
      <c r="B445" s="178"/>
      <c r="C445" s="243"/>
      <c r="D445" s="244"/>
      <c r="E445" s="244"/>
      <c r="F445" s="244"/>
      <c r="G445" s="245"/>
      <c r="L445" s="179"/>
      <c r="O445" s="169">
        <v>3</v>
      </c>
    </row>
    <row r="446" spans="1:15" ht="12.75">
      <c r="A446" s="177"/>
      <c r="B446" s="178"/>
      <c r="C446" s="243" t="s">
        <v>774</v>
      </c>
      <c r="D446" s="244"/>
      <c r="E446" s="244"/>
      <c r="F446" s="244"/>
      <c r="G446" s="245"/>
      <c r="L446" s="179" t="s">
        <v>774</v>
      </c>
      <c r="O446" s="169">
        <v>3</v>
      </c>
    </row>
    <row r="447" spans="1:104" ht="12.75">
      <c r="A447" s="170">
        <v>275</v>
      </c>
      <c r="B447" s="171" t="s">
        <v>775</v>
      </c>
      <c r="C447" s="172" t="s">
        <v>776</v>
      </c>
      <c r="D447" s="173" t="s">
        <v>86</v>
      </c>
      <c r="E447" s="174">
        <v>28.3</v>
      </c>
      <c r="F447" s="174">
        <v>0</v>
      </c>
      <c r="G447" s="175">
        <f>E447*F447</f>
        <v>0</v>
      </c>
      <c r="O447" s="169">
        <v>2</v>
      </c>
      <c r="AA447" s="145">
        <v>1</v>
      </c>
      <c r="AB447" s="145">
        <v>7</v>
      </c>
      <c r="AC447" s="145">
        <v>7</v>
      </c>
      <c r="AZ447" s="145">
        <v>2</v>
      </c>
      <c r="BA447" s="145">
        <f>IF(AZ447=1,G447,0)</f>
        <v>0</v>
      </c>
      <c r="BB447" s="145">
        <f>IF(AZ447=2,G447,0)</f>
        <v>0</v>
      </c>
      <c r="BC447" s="145">
        <f>IF(AZ447=3,G447,0)</f>
        <v>0</v>
      </c>
      <c r="BD447" s="145">
        <f>IF(AZ447=4,G447,0)</f>
        <v>0</v>
      </c>
      <c r="BE447" s="145">
        <f>IF(AZ447=5,G447,0)</f>
        <v>0</v>
      </c>
      <c r="CA447" s="176">
        <v>1</v>
      </c>
      <c r="CB447" s="176">
        <v>7</v>
      </c>
      <c r="CZ447" s="145">
        <v>0.00016</v>
      </c>
    </row>
    <row r="448" spans="1:104" ht="22.5">
      <c r="A448" s="170">
        <v>276</v>
      </c>
      <c r="B448" s="171" t="s">
        <v>777</v>
      </c>
      <c r="C448" s="172" t="s">
        <v>778</v>
      </c>
      <c r="D448" s="173" t="s">
        <v>217</v>
      </c>
      <c r="E448" s="174">
        <v>210.74</v>
      </c>
      <c r="F448" s="174">
        <v>0</v>
      </c>
      <c r="G448" s="175">
        <f>E448*F448</f>
        <v>0</v>
      </c>
      <c r="O448" s="169">
        <v>2</v>
      </c>
      <c r="AA448" s="145">
        <v>1</v>
      </c>
      <c r="AB448" s="145">
        <v>7</v>
      </c>
      <c r="AC448" s="145">
        <v>7</v>
      </c>
      <c r="AZ448" s="145">
        <v>2</v>
      </c>
      <c r="BA448" s="145">
        <f>IF(AZ448=1,G448,0)</f>
        <v>0</v>
      </c>
      <c r="BB448" s="145">
        <f>IF(AZ448=2,G448,0)</f>
        <v>0</v>
      </c>
      <c r="BC448" s="145">
        <f>IF(AZ448=3,G448,0)</f>
        <v>0</v>
      </c>
      <c r="BD448" s="145">
        <f>IF(AZ448=4,G448,0)</f>
        <v>0</v>
      </c>
      <c r="BE448" s="145">
        <f>IF(AZ448=5,G448,0)</f>
        <v>0</v>
      </c>
      <c r="CA448" s="176">
        <v>1</v>
      </c>
      <c r="CB448" s="176">
        <v>7</v>
      </c>
      <c r="CZ448" s="145">
        <v>4E-05</v>
      </c>
    </row>
    <row r="449" spans="1:15" ht="12.75">
      <c r="A449" s="177"/>
      <c r="B449" s="178"/>
      <c r="C449" s="243" t="s">
        <v>779</v>
      </c>
      <c r="D449" s="244"/>
      <c r="E449" s="244"/>
      <c r="F449" s="244"/>
      <c r="G449" s="245"/>
      <c r="L449" s="179" t="s">
        <v>779</v>
      </c>
      <c r="O449" s="169">
        <v>3</v>
      </c>
    </row>
    <row r="450" spans="1:104" ht="22.5">
      <c r="A450" s="170">
        <v>277</v>
      </c>
      <c r="B450" s="171" t="s">
        <v>780</v>
      </c>
      <c r="C450" s="172" t="s">
        <v>781</v>
      </c>
      <c r="D450" s="173" t="s">
        <v>217</v>
      </c>
      <c r="E450" s="174">
        <v>46.9</v>
      </c>
      <c r="F450" s="174">
        <v>0</v>
      </c>
      <c r="G450" s="175">
        <f>E450*F450</f>
        <v>0</v>
      </c>
      <c r="O450" s="169">
        <v>2</v>
      </c>
      <c r="AA450" s="145">
        <v>1</v>
      </c>
      <c r="AB450" s="145">
        <v>7</v>
      </c>
      <c r="AC450" s="145">
        <v>7</v>
      </c>
      <c r="AZ450" s="145">
        <v>2</v>
      </c>
      <c r="BA450" s="145">
        <f>IF(AZ450=1,G450,0)</f>
        <v>0</v>
      </c>
      <c r="BB450" s="145">
        <f>IF(AZ450=2,G450,0)</f>
        <v>0</v>
      </c>
      <c r="BC450" s="145">
        <f>IF(AZ450=3,G450,0)</f>
        <v>0</v>
      </c>
      <c r="BD450" s="145">
        <f>IF(AZ450=4,G450,0)</f>
        <v>0</v>
      </c>
      <c r="BE450" s="145">
        <f>IF(AZ450=5,G450,0)</f>
        <v>0</v>
      </c>
      <c r="CA450" s="176">
        <v>1</v>
      </c>
      <c r="CB450" s="176">
        <v>7</v>
      </c>
      <c r="CZ450" s="145">
        <v>0.00016</v>
      </c>
    </row>
    <row r="451" spans="1:15" ht="12.75">
      <c r="A451" s="177"/>
      <c r="B451" s="178"/>
      <c r="C451" s="243" t="s">
        <v>779</v>
      </c>
      <c r="D451" s="244"/>
      <c r="E451" s="244"/>
      <c r="F451" s="244"/>
      <c r="G451" s="245"/>
      <c r="L451" s="179" t="s">
        <v>779</v>
      </c>
      <c r="O451" s="169">
        <v>3</v>
      </c>
    </row>
    <row r="452" spans="1:104" ht="12.75">
      <c r="A452" s="170">
        <v>278</v>
      </c>
      <c r="B452" s="171" t="s">
        <v>782</v>
      </c>
      <c r="C452" s="172" t="s">
        <v>783</v>
      </c>
      <c r="D452" s="173" t="s">
        <v>189</v>
      </c>
      <c r="E452" s="174">
        <v>1</v>
      </c>
      <c r="F452" s="174">
        <v>0</v>
      </c>
      <c r="G452" s="175">
        <f aca="true" t="shared" si="66" ref="G452:G461">E452*F452</f>
        <v>0</v>
      </c>
      <c r="O452" s="169">
        <v>2</v>
      </c>
      <c r="AA452" s="145">
        <v>1</v>
      </c>
      <c r="AB452" s="145">
        <v>7</v>
      </c>
      <c r="AC452" s="145">
        <v>7</v>
      </c>
      <c r="AZ452" s="145">
        <v>2</v>
      </c>
      <c r="BA452" s="145">
        <f aca="true" t="shared" si="67" ref="BA452:BA461">IF(AZ452=1,G452,0)</f>
        <v>0</v>
      </c>
      <c r="BB452" s="145">
        <f aca="true" t="shared" si="68" ref="BB452:BB461">IF(AZ452=2,G452,0)</f>
        <v>0</v>
      </c>
      <c r="BC452" s="145">
        <f aca="true" t="shared" si="69" ref="BC452:BC461">IF(AZ452=3,G452,0)</f>
        <v>0</v>
      </c>
      <c r="BD452" s="145">
        <f aca="true" t="shared" si="70" ref="BD452:BD461">IF(AZ452=4,G452,0)</f>
        <v>0</v>
      </c>
      <c r="BE452" s="145">
        <f aca="true" t="shared" si="71" ref="BE452:BE461">IF(AZ452=5,G452,0)</f>
        <v>0</v>
      </c>
      <c r="CA452" s="176">
        <v>1</v>
      </c>
      <c r="CB452" s="176">
        <v>7</v>
      </c>
      <c r="CZ452" s="145">
        <v>0.00028</v>
      </c>
    </row>
    <row r="453" spans="1:104" ht="12.75">
      <c r="A453" s="170">
        <v>279</v>
      </c>
      <c r="B453" s="171" t="s">
        <v>784</v>
      </c>
      <c r="C453" s="172" t="s">
        <v>785</v>
      </c>
      <c r="D453" s="173" t="s">
        <v>189</v>
      </c>
      <c r="E453" s="174">
        <v>15</v>
      </c>
      <c r="F453" s="174">
        <v>0</v>
      </c>
      <c r="G453" s="175">
        <f t="shared" si="66"/>
        <v>0</v>
      </c>
      <c r="O453" s="169">
        <v>2</v>
      </c>
      <c r="AA453" s="145">
        <v>1</v>
      </c>
      <c r="AB453" s="145">
        <v>7</v>
      </c>
      <c r="AC453" s="145">
        <v>7</v>
      </c>
      <c r="AZ453" s="145">
        <v>2</v>
      </c>
      <c r="BA453" s="145">
        <f t="shared" si="67"/>
        <v>0</v>
      </c>
      <c r="BB453" s="145">
        <f t="shared" si="68"/>
        <v>0</v>
      </c>
      <c r="BC453" s="145">
        <f t="shared" si="69"/>
        <v>0</v>
      </c>
      <c r="BD453" s="145">
        <f t="shared" si="70"/>
        <v>0</v>
      </c>
      <c r="BE453" s="145">
        <f t="shared" si="71"/>
        <v>0</v>
      </c>
      <c r="CA453" s="176">
        <v>1</v>
      </c>
      <c r="CB453" s="176">
        <v>7</v>
      </c>
      <c r="CZ453" s="145">
        <v>0.00028</v>
      </c>
    </row>
    <row r="454" spans="1:104" ht="12.75">
      <c r="A454" s="170">
        <v>280</v>
      </c>
      <c r="B454" s="171" t="s">
        <v>786</v>
      </c>
      <c r="C454" s="172" t="s">
        <v>787</v>
      </c>
      <c r="D454" s="173" t="s">
        <v>189</v>
      </c>
      <c r="E454" s="174">
        <v>16</v>
      </c>
      <c r="F454" s="174">
        <v>0</v>
      </c>
      <c r="G454" s="175">
        <f t="shared" si="66"/>
        <v>0</v>
      </c>
      <c r="O454" s="169">
        <v>2</v>
      </c>
      <c r="AA454" s="145">
        <v>1</v>
      </c>
      <c r="AB454" s="145">
        <v>7</v>
      </c>
      <c r="AC454" s="145">
        <v>7</v>
      </c>
      <c r="AZ454" s="145">
        <v>2</v>
      </c>
      <c r="BA454" s="145">
        <f t="shared" si="67"/>
        <v>0</v>
      </c>
      <c r="BB454" s="145">
        <f t="shared" si="68"/>
        <v>0</v>
      </c>
      <c r="BC454" s="145">
        <f t="shared" si="69"/>
        <v>0</v>
      </c>
      <c r="BD454" s="145">
        <f t="shared" si="70"/>
        <v>0</v>
      </c>
      <c r="BE454" s="145">
        <f t="shared" si="71"/>
        <v>0</v>
      </c>
      <c r="CA454" s="176">
        <v>1</v>
      </c>
      <c r="CB454" s="176">
        <v>7</v>
      </c>
      <c r="CZ454" s="145">
        <v>0.00028</v>
      </c>
    </row>
    <row r="455" spans="1:104" ht="12.75">
      <c r="A455" s="170">
        <v>281</v>
      </c>
      <c r="B455" s="171" t="s">
        <v>788</v>
      </c>
      <c r="C455" s="172" t="s">
        <v>789</v>
      </c>
      <c r="D455" s="173" t="s">
        <v>189</v>
      </c>
      <c r="E455" s="174">
        <v>13</v>
      </c>
      <c r="F455" s="174">
        <v>0</v>
      </c>
      <c r="G455" s="175">
        <f t="shared" si="66"/>
        <v>0</v>
      </c>
      <c r="O455" s="169">
        <v>2</v>
      </c>
      <c r="AA455" s="145">
        <v>1</v>
      </c>
      <c r="AB455" s="145">
        <v>7</v>
      </c>
      <c r="AC455" s="145">
        <v>7</v>
      </c>
      <c r="AZ455" s="145">
        <v>2</v>
      </c>
      <c r="BA455" s="145">
        <f t="shared" si="67"/>
        <v>0</v>
      </c>
      <c r="BB455" s="145">
        <f t="shared" si="68"/>
        <v>0</v>
      </c>
      <c r="BC455" s="145">
        <f t="shared" si="69"/>
        <v>0</v>
      </c>
      <c r="BD455" s="145">
        <f t="shared" si="70"/>
        <v>0</v>
      </c>
      <c r="BE455" s="145">
        <f t="shared" si="71"/>
        <v>0</v>
      </c>
      <c r="CA455" s="176">
        <v>1</v>
      </c>
      <c r="CB455" s="176">
        <v>7</v>
      </c>
      <c r="CZ455" s="145">
        <v>0.00028</v>
      </c>
    </row>
    <row r="456" spans="1:104" ht="12.75">
      <c r="A456" s="170">
        <v>282</v>
      </c>
      <c r="B456" s="171" t="s">
        <v>790</v>
      </c>
      <c r="C456" s="172" t="s">
        <v>791</v>
      </c>
      <c r="D456" s="173" t="s">
        <v>189</v>
      </c>
      <c r="E456" s="174">
        <v>24</v>
      </c>
      <c r="F456" s="174">
        <v>0</v>
      </c>
      <c r="G456" s="175">
        <f t="shared" si="66"/>
        <v>0</v>
      </c>
      <c r="O456" s="169">
        <v>2</v>
      </c>
      <c r="AA456" s="145">
        <v>1</v>
      </c>
      <c r="AB456" s="145">
        <v>7</v>
      </c>
      <c r="AC456" s="145">
        <v>7</v>
      </c>
      <c r="AZ456" s="145">
        <v>2</v>
      </c>
      <c r="BA456" s="145">
        <f t="shared" si="67"/>
        <v>0</v>
      </c>
      <c r="BB456" s="145">
        <f t="shared" si="68"/>
        <v>0</v>
      </c>
      <c r="BC456" s="145">
        <f t="shared" si="69"/>
        <v>0</v>
      </c>
      <c r="BD456" s="145">
        <f t="shared" si="70"/>
        <v>0</v>
      </c>
      <c r="BE456" s="145">
        <f t="shared" si="71"/>
        <v>0</v>
      </c>
      <c r="CA456" s="176">
        <v>1</v>
      </c>
      <c r="CB456" s="176">
        <v>7</v>
      </c>
      <c r="CZ456" s="145">
        <v>0</v>
      </c>
    </row>
    <row r="457" spans="1:104" ht="12.75">
      <c r="A457" s="170">
        <v>283</v>
      </c>
      <c r="B457" s="171" t="s">
        <v>792</v>
      </c>
      <c r="C457" s="172" t="s">
        <v>793</v>
      </c>
      <c r="D457" s="173" t="s">
        <v>189</v>
      </c>
      <c r="E457" s="174">
        <v>3</v>
      </c>
      <c r="F457" s="174">
        <v>0</v>
      </c>
      <c r="G457" s="175">
        <f t="shared" si="66"/>
        <v>0</v>
      </c>
      <c r="O457" s="169">
        <v>2</v>
      </c>
      <c r="AA457" s="145">
        <v>1</v>
      </c>
      <c r="AB457" s="145">
        <v>7</v>
      </c>
      <c r="AC457" s="145">
        <v>7</v>
      </c>
      <c r="AZ457" s="145">
        <v>2</v>
      </c>
      <c r="BA457" s="145">
        <f t="shared" si="67"/>
        <v>0</v>
      </c>
      <c r="BB457" s="145">
        <f t="shared" si="68"/>
        <v>0</v>
      </c>
      <c r="BC457" s="145">
        <f t="shared" si="69"/>
        <v>0</v>
      </c>
      <c r="BD457" s="145">
        <f t="shared" si="70"/>
        <v>0</v>
      </c>
      <c r="BE457" s="145">
        <f t="shared" si="71"/>
        <v>0</v>
      </c>
      <c r="CA457" s="176">
        <v>1</v>
      </c>
      <c r="CB457" s="176">
        <v>7</v>
      </c>
      <c r="CZ457" s="145">
        <v>0</v>
      </c>
    </row>
    <row r="458" spans="1:104" ht="12.75">
      <c r="A458" s="170">
        <v>284</v>
      </c>
      <c r="B458" s="171" t="s">
        <v>794</v>
      </c>
      <c r="C458" s="172" t="s">
        <v>795</v>
      </c>
      <c r="D458" s="173" t="s">
        <v>189</v>
      </c>
      <c r="E458" s="174">
        <v>2</v>
      </c>
      <c r="F458" s="174">
        <v>0</v>
      </c>
      <c r="G458" s="175">
        <f t="shared" si="66"/>
        <v>0</v>
      </c>
      <c r="O458" s="169">
        <v>2</v>
      </c>
      <c r="AA458" s="145">
        <v>1</v>
      </c>
      <c r="AB458" s="145">
        <v>7</v>
      </c>
      <c r="AC458" s="145">
        <v>7</v>
      </c>
      <c r="AZ458" s="145">
        <v>2</v>
      </c>
      <c r="BA458" s="145">
        <f t="shared" si="67"/>
        <v>0</v>
      </c>
      <c r="BB458" s="145">
        <f t="shared" si="68"/>
        <v>0</v>
      </c>
      <c r="BC458" s="145">
        <f t="shared" si="69"/>
        <v>0</v>
      </c>
      <c r="BD458" s="145">
        <f t="shared" si="70"/>
        <v>0</v>
      </c>
      <c r="BE458" s="145">
        <f t="shared" si="71"/>
        <v>0</v>
      </c>
      <c r="CA458" s="176">
        <v>1</v>
      </c>
      <c r="CB458" s="176">
        <v>7</v>
      </c>
      <c r="CZ458" s="145">
        <v>0</v>
      </c>
    </row>
    <row r="459" spans="1:104" ht="12.75">
      <c r="A459" s="170">
        <v>285</v>
      </c>
      <c r="B459" s="171" t="s">
        <v>796</v>
      </c>
      <c r="C459" s="172" t="s">
        <v>797</v>
      </c>
      <c r="D459" s="173" t="s">
        <v>189</v>
      </c>
      <c r="E459" s="174">
        <v>2</v>
      </c>
      <c r="F459" s="174">
        <v>0</v>
      </c>
      <c r="G459" s="175">
        <f t="shared" si="66"/>
        <v>0</v>
      </c>
      <c r="O459" s="169">
        <v>2</v>
      </c>
      <c r="AA459" s="145">
        <v>1</v>
      </c>
      <c r="AB459" s="145">
        <v>7</v>
      </c>
      <c r="AC459" s="145">
        <v>7</v>
      </c>
      <c r="AZ459" s="145">
        <v>2</v>
      </c>
      <c r="BA459" s="145">
        <f t="shared" si="67"/>
        <v>0</v>
      </c>
      <c r="BB459" s="145">
        <f t="shared" si="68"/>
        <v>0</v>
      </c>
      <c r="BC459" s="145">
        <f t="shared" si="69"/>
        <v>0</v>
      </c>
      <c r="BD459" s="145">
        <f t="shared" si="70"/>
        <v>0</v>
      </c>
      <c r="BE459" s="145">
        <f t="shared" si="71"/>
        <v>0</v>
      </c>
      <c r="CA459" s="176">
        <v>1</v>
      </c>
      <c r="CB459" s="176">
        <v>7</v>
      </c>
      <c r="CZ459" s="145">
        <v>0</v>
      </c>
    </row>
    <row r="460" spans="1:104" ht="12.75">
      <c r="A460" s="170">
        <v>286</v>
      </c>
      <c r="B460" s="171" t="s">
        <v>798</v>
      </c>
      <c r="C460" s="172" t="s">
        <v>799</v>
      </c>
      <c r="D460" s="173" t="s">
        <v>189</v>
      </c>
      <c r="E460" s="174">
        <v>10</v>
      </c>
      <c r="F460" s="174">
        <v>0</v>
      </c>
      <c r="G460" s="175">
        <f t="shared" si="66"/>
        <v>0</v>
      </c>
      <c r="O460" s="169">
        <v>2</v>
      </c>
      <c r="AA460" s="145">
        <v>1</v>
      </c>
      <c r="AB460" s="145">
        <v>7</v>
      </c>
      <c r="AC460" s="145">
        <v>7</v>
      </c>
      <c r="AZ460" s="145">
        <v>2</v>
      </c>
      <c r="BA460" s="145">
        <f t="shared" si="67"/>
        <v>0</v>
      </c>
      <c r="BB460" s="145">
        <f t="shared" si="68"/>
        <v>0</v>
      </c>
      <c r="BC460" s="145">
        <f t="shared" si="69"/>
        <v>0</v>
      </c>
      <c r="BD460" s="145">
        <f t="shared" si="70"/>
        <v>0</v>
      </c>
      <c r="BE460" s="145">
        <f t="shared" si="71"/>
        <v>0</v>
      </c>
      <c r="CA460" s="176">
        <v>1</v>
      </c>
      <c r="CB460" s="176">
        <v>7</v>
      </c>
      <c r="CZ460" s="145">
        <v>0</v>
      </c>
    </row>
    <row r="461" spans="1:104" ht="12.75">
      <c r="A461" s="170">
        <v>287</v>
      </c>
      <c r="B461" s="171" t="s">
        <v>800</v>
      </c>
      <c r="C461" s="172" t="s">
        <v>801</v>
      </c>
      <c r="D461" s="173" t="s">
        <v>189</v>
      </c>
      <c r="E461" s="174">
        <v>35</v>
      </c>
      <c r="F461" s="174">
        <v>0</v>
      </c>
      <c r="G461" s="175">
        <f t="shared" si="66"/>
        <v>0</v>
      </c>
      <c r="O461" s="169">
        <v>2</v>
      </c>
      <c r="AA461" s="145">
        <v>1</v>
      </c>
      <c r="AB461" s="145">
        <v>7</v>
      </c>
      <c r="AC461" s="145">
        <v>7</v>
      </c>
      <c r="AZ461" s="145">
        <v>2</v>
      </c>
      <c r="BA461" s="145">
        <f t="shared" si="67"/>
        <v>0</v>
      </c>
      <c r="BB461" s="145">
        <f t="shared" si="68"/>
        <v>0</v>
      </c>
      <c r="BC461" s="145">
        <f t="shared" si="69"/>
        <v>0</v>
      </c>
      <c r="BD461" s="145">
        <f t="shared" si="70"/>
        <v>0</v>
      </c>
      <c r="BE461" s="145">
        <f t="shared" si="71"/>
        <v>0</v>
      </c>
      <c r="CA461" s="176">
        <v>1</v>
      </c>
      <c r="CB461" s="176">
        <v>7</v>
      </c>
      <c r="CZ461" s="145">
        <v>0</v>
      </c>
    </row>
    <row r="462" spans="1:15" ht="12.75">
      <c r="A462" s="177"/>
      <c r="B462" s="178"/>
      <c r="C462" s="243" t="s">
        <v>802</v>
      </c>
      <c r="D462" s="244"/>
      <c r="E462" s="244"/>
      <c r="F462" s="244"/>
      <c r="G462" s="245"/>
      <c r="L462" s="179" t="s">
        <v>802</v>
      </c>
      <c r="O462" s="169">
        <v>3</v>
      </c>
    </row>
    <row r="463" spans="1:104" ht="22.5">
      <c r="A463" s="170">
        <v>288</v>
      </c>
      <c r="B463" s="171" t="s">
        <v>803</v>
      </c>
      <c r="C463" s="172" t="s">
        <v>804</v>
      </c>
      <c r="D463" s="173" t="s">
        <v>189</v>
      </c>
      <c r="E463" s="174">
        <v>31</v>
      </c>
      <c r="F463" s="174">
        <v>0</v>
      </c>
      <c r="G463" s="175">
        <f aca="true" t="shared" si="72" ref="G463:G472">E463*F463</f>
        <v>0</v>
      </c>
      <c r="O463" s="169">
        <v>2</v>
      </c>
      <c r="AA463" s="145">
        <v>1</v>
      </c>
      <c r="AB463" s="145">
        <v>7</v>
      </c>
      <c r="AC463" s="145">
        <v>7</v>
      </c>
      <c r="AZ463" s="145">
        <v>2</v>
      </c>
      <c r="BA463" s="145">
        <f aca="true" t="shared" si="73" ref="BA463:BA472">IF(AZ463=1,G463,0)</f>
        <v>0</v>
      </c>
      <c r="BB463" s="145">
        <f aca="true" t="shared" si="74" ref="BB463:BB472">IF(AZ463=2,G463,0)</f>
        <v>0</v>
      </c>
      <c r="BC463" s="145">
        <f aca="true" t="shared" si="75" ref="BC463:BC472">IF(AZ463=3,G463,0)</f>
        <v>0</v>
      </c>
      <c r="BD463" s="145">
        <f aca="true" t="shared" si="76" ref="BD463:BD472">IF(AZ463=4,G463,0)</f>
        <v>0</v>
      </c>
      <c r="BE463" s="145">
        <f aca="true" t="shared" si="77" ref="BE463:BE472">IF(AZ463=5,G463,0)</f>
        <v>0</v>
      </c>
      <c r="CA463" s="176">
        <v>1</v>
      </c>
      <c r="CB463" s="176">
        <v>7</v>
      </c>
      <c r="CZ463" s="145">
        <v>0</v>
      </c>
    </row>
    <row r="464" spans="1:104" ht="12.75">
      <c r="A464" s="170">
        <v>289</v>
      </c>
      <c r="B464" s="171" t="s">
        <v>805</v>
      </c>
      <c r="C464" s="172" t="s">
        <v>806</v>
      </c>
      <c r="D464" s="173" t="s">
        <v>189</v>
      </c>
      <c r="E464" s="174">
        <v>16</v>
      </c>
      <c r="F464" s="174">
        <v>0</v>
      </c>
      <c r="G464" s="175">
        <f t="shared" si="72"/>
        <v>0</v>
      </c>
      <c r="O464" s="169">
        <v>2</v>
      </c>
      <c r="AA464" s="145">
        <v>1</v>
      </c>
      <c r="AB464" s="145">
        <v>7</v>
      </c>
      <c r="AC464" s="145">
        <v>7</v>
      </c>
      <c r="AZ464" s="145">
        <v>2</v>
      </c>
      <c r="BA464" s="145">
        <f t="shared" si="73"/>
        <v>0</v>
      </c>
      <c r="BB464" s="145">
        <f t="shared" si="74"/>
        <v>0</v>
      </c>
      <c r="BC464" s="145">
        <f t="shared" si="75"/>
        <v>0</v>
      </c>
      <c r="BD464" s="145">
        <f t="shared" si="76"/>
        <v>0</v>
      </c>
      <c r="BE464" s="145">
        <f t="shared" si="77"/>
        <v>0</v>
      </c>
      <c r="CA464" s="176">
        <v>1</v>
      </c>
      <c r="CB464" s="176">
        <v>7</v>
      </c>
      <c r="CZ464" s="145">
        <v>1E-05</v>
      </c>
    </row>
    <row r="465" spans="1:104" ht="12.75">
      <c r="A465" s="170">
        <v>290</v>
      </c>
      <c r="B465" s="171" t="s">
        <v>807</v>
      </c>
      <c r="C465" s="172" t="s">
        <v>808</v>
      </c>
      <c r="D465" s="173" t="s">
        <v>189</v>
      </c>
      <c r="E465" s="174">
        <v>1</v>
      </c>
      <c r="F465" s="174">
        <v>0</v>
      </c>
      <c r="G465" s="175">
        <f t="shared" si="72"/>
        <v>0</v>
      </c>
      <c r="O465" s="169">
        <v>2</v>
      </c>
      <c r="AA465" s="145">
        <v>1</v>
      </c>
      <c r="AB465" s="145">
        <v>7</v>
      </c>
      <c r="AC465" s="145">
        <v>7</v>
      </c>
      <c r="AZ465" s="145">
        <v>2</v>
      </c>
      <c r="BA465" s="145">
        <f t="shared" si="73"/>
        <v>0</v>
      </c>
      <c r="BB465" s="145">
        <f t="shared" si="74"/>
        <v>0</v>
      </c>
      <c r="BC465" s="145">
        <f t="shared" si="75"/>
        <v>0</v>
      </c>
      <c r="BD465" s="145">
        <f t="shared" si="76"/>
        <v>0</v>
      </c>
      <c r="BE465" s="145">
        <f t="shared" si="77"/>
        <v>0</v>
      </c>
      <c r="CA465" s="176">
        <v>1</v>
      </c>
      <c r="CB465" s="176">
        <v>7</v>
      </c>
      <c r="CZ465" s="145">
        <v>2E-05</v>
      </c>
    </row>
    <row r="466" spans="1:104" ht="12.75">
      <c r="A466" s="170">
        <v>291</v>
      </c>
      <c r="B466" s="171" t="s">
        <v>809</v>
      </c>
      <c r="C466" s="172" t="s">
        <v>810</v>
      </c>
      <c r="D466" s="173" t="s">
        <v>189</v>
      </c>
      <c r="E466" s="174">
        <v>5</v>
      </c>
      <c r="F466" s="174">
        <v>0</v>
      </c>
      <c r="G466" s="175">
        <f t="shared" si="72"/>
        <v>0</v>
      </c>
      <c r="O466" s="169">
        <v>2</v>
      </c>
      <c r="AA466" s="145">
        <v>1</v>
      </c>
      <c r="AB466" s="145">
        <v>7</v>
      </c>
      <c r="AC466" s="145">
        <v>7</v>
      </c>
      <c r="AZ466" s="145">
        <v>2</v>
      </c>
      <c r="BA466" s="145">
        <f t="shared" si="73"/>
        <v>0</v>
      </c>
      <c r="BB466" s="145">
        <f t="shared" si="74"/>
        <v>0</v>
      </c>
      <c r="BC466" s="145">
        <f t="shared" si="75"/>
        <v>0</v>
      </c>
      <c r="BD466" s="145">
        <f t="shared" si="76"/>
        <v>0</v>
      </c>
      <c r="BE466" s="145">
        <f t="shared" si="77"/>
        <v>0</v>
      </c>
      <c r="CA466" s="176">
        <v>1</v>
      </c>
      <c r="CB466" s="176">
        <v>7</v>
      </c>
      <c r="CZ466" s="145">
        <v>3E-05</v>
      </c>
    </row>
    <row r="467" spans="1:104" ht="12.75">
      <c r="A467" s="170">
        <v>292</v>
      </c>
      <c r="B467" s="171" t="s">
        <v>811</v>
      </c>
      <c r="C467" s="172" t="s">
        <v>812</v>
      </c>
      <c r="D467" s="173" t="s">
        <v>189</v>
      </c>
      <c r="E467" s="174">
        <v>1</v>
      </c>
      <c r="F467" s="174">
        <v>0</v>
      </c>
      <c r="G467" s="175">
        <f t="shared" si="72"/>
        <v>0</v>
      </c>
      <c r="O467" s="169">
        <v>2</v>
      </c>
      <c r="AA467" s="145">
        <v>1</v>
      </c>
      <c r="AB467" s="145">
        <v>7</v>
      </c>
      <c r="AC467" s="145">
        <v>7</v>
      </c>
      <c r="AZ467" s="145">
        <v>2</v>
      </c>
      <c r="BA467" s="145">
        <f t="shared" si="73"/>
        <v>0</v>
      </c>
      <c r="BB467" s="145">
        <f t="shared" si="74"/>
        <v>0</v>
      </c>
      <c r="BC467" s="145">
        <f t="shared" si="75"/>
        <v>0</v>
      </c>
      <c r="BD467" s="145">
        <f t="shared" si="76"/>
        <v>0</v>
      </c>
      <c r="BE467" s="145">
        <f t="shared" si="77"/>
        <v>0</v>
      </c>
      <c r="CA467" s="176">
        <v>1</v>
      </c>
      <c r="CB467" s="176">
        <v>7</v>
      </c>
      <c r="CZ467" s="145">
        <v>3E-05</v>
      </c>
    </row>
    <row r="468" spans="1:104" ht="22.5">
      <c r="A468" s="170">
        <v>293</v>
      </c>
      <c r="B468" s="171" t="s">
        <v>813</v>
      </c>
      <c r="C468" s="172" t="s">
        <v>814</v>
      </c>
      <c r="D468" s="173" t="s">
        <v>189</v>
      </c>
      <c r="E468" s="174">
        <v>3</v>
      </c>
      <c r="F468" s="174">
        <v>0</v>
      </c>
      <c r="G468" s="175">
        <f t="shared" si="72"/>
        <v>0</v>
      </c>
      <c r="O468" s="169">
        <v>2</v>
      </c>
      <c r="AA468" s="145">
        <v>12</v>
      </c>
      <c r="AB468" s="145">
        <v>0</v>
      </c>
      <c r="AC468" s="145">
        <v>222</v>
      </c>
      <c r="AZ468" s="145">
        <v>2</v>
      </c>
      <c r="BA468" s="145">
        <f t="shared" si="73"/>
        <v>0</v>
      </c>
      <c r="BB468" s="145">
        <f t="shared" si="74"/>
        <v>0</v>
      </c>
      <c r="BC468" s="145">
        <f t="shared" si="75"/>
        <v>0</v>
      </c>
      <c r="BD468" s="145">
        <f t="shared" si="76"/>
        <v>0</v>
      </c>
      <c r="BE468" s="145">
        <f t="shared" si="77"/>
        <v>0</v>
      </c>
      <c r="CA468" s="176">
        <v>12</v>
      </c>
      <c r="CB468" s="176">
        <v>0</v>
      </c>
      <c r="CZ468" s="145">
        <v>1E-05</v>
      </c>
    </row>
    <row r="469" spans="1:104" ht="22.5">
      <c r="A469" s="170">
        <v>294</v>
      </c>
      <c r="B469" s="171" t="s">
        <v>815</v>
      </c>
      <c r="C469" s="172" t="s">
        <v>816</v>
      </c>
      <c r="D469" s="173" t="s">
        <v>189</v>
      </c>
      <c r="E469" s="174">
        <v>3</v>
      </c>
      <c r="F469" s="174">
        <v>0</v>
      </c>
      <c r="G469" s="175">
        <f t="shared" si="72"/>
        <v>0</v>
      </c>
      <c r="O469" s="169">
        <v>2</v>
      </c>
      <c r="AA469" s="145">
        <v>3</v>
      </c>
      <c r="AB469" s="145">
        <v>7</v>
      </c>
      <c r="AC469" s="145" t="s">
        <v>815</v>
      </c>
      <c r="AZ469" s="145">
        <v>2</v>
      </c>
      <c r="BA469" s="145">
        <f t="shared" si="73"/>
        <v>0</v>
      </c>
      <c r="BB469" s="145">
        <f t="shared" si="74"/>
        <v>0</v>
      </c>
      <c r="BC469" s="145">
        <f t="shared" si="75"/>
        <v>0</v>
      </c>
      <c r="BD469" s="145">
        <f t="shared" si="76"/>
        <v>0</v>
      </c>
      <c r="BE469" s="145">
        <f t="shared" si="77"/>
        <v>0</v>
      </c>
      <c r="CA469" s="176">
        <v>3</v>
      </c>
      <c r="CB469" s="176">
        <v>7</v>
      </c>
      <c r="CZ469" s="145">
        <v>5E-05</v>
      </c>
    </row>
    <row r="470" spans="1:104" ht="12.75">
      <c r="A470" s="170">
        <v>295</v>
      </c>
      <c r="B470" s="171" t="s">
        <v>817</v>
      </c>
      <c r="C470" s="172" t="s">
        <v>818</v>
      </c>
      <c r="D470" s="173" t="s">
        <v>189</v>
      </c>
      <c r="E470" s="174">
        <v>21</v>
      </c>
      <c r="F470" s="174">
        <v>0</v>
      </c>
      <c r="G470" s="175">
        <f t="shared" si="72"/>
        <v>0</v>
      </c>
      <c r="O470" s="169">
        <v>2</v>
      </c>
      <c r="AA470" s="145">
        <v>3</v>
      </c>
      <c r="AB470" s="145">
        <v>7</v>
      </c>
      <c r="AC470" s="145">
        <v>5499996001</v>
      </c>
      <c r="AZ470" s="145">
        <v>2</v>
      </c>
      <c r="BA470" s="145">
        <f t="shared" si="73"/>
        <v>0</v>
      </c>
      <c r="BB470" s="145">
        <f t="shared" si="74"/>
        <v>0</v>
      </c>
      <c r="BC470" s="145">
        <f t="shared" si="75"/>
        <v>0</v>
      </c>
      <c r="BD470" s="145">
        <f t="shared" si="76"/>
        <v>0</v>
      </c>
      <c r="BE470" s="145">
        <f t="shared" si="77"/>
        <v>0</v>
      </c>
      <c r="CA470" s="176">
        <v>3</v>
      </c>
      <c r="CB470" s="176">
        <v>7</v>
      </c>
      <c r="CZ470" s="145">
        <v>0.00167</v>
      </c>
    </row>
    <row r="471" spans="1:104" ht="12.75">
      <c r="A471" s="170">
        <v>296</v>
      </c>
      <c r="B471" s="171" t="s">
        <v>819</v>
      </c>
      <c r="C471" s="172" t="s">
        <v>820</v>
      </c>
      <c r="D471" s="173" t="s">
        <v>189</v>
      </c>
      <c r="E471" s="174">
        <v>10</v>
      </c>
      <c r="F471" s="174">
        <v>0</v>
      </c>
      <c r="G471" s="175">
        <f t="shared" si="72"/>
        <v>0</v>
      </c>
      <c r="O471" s="169">
        <v>2</v>
      </c>
      <c r="AA471" s="145">
        <v>3</v>
      </c>
      <c r="AB471" s="145">
        <v>7</v>
      </c>
      <c r="AC471" s="145">
        <v>5499996002</v>
      </c>
      <c r="AZ471" s="145">
        <v>2</v>
      </c>
      <c r="BA471" s="145">
        <f t="shared" si="73"/>
        <v>0</v>
      </c>
      <c r="BB471" s="145">
        <f t="shared" si="74"/>
        <v>0</v>
      </c>
      <c r="BC471" s="145">
        <f t="shared" si="75"/>
        <v>0</v>
      </c>
      <c r="BD471" s="145">
        <f t="shared" si="76"/>
        <v>0</v>
      </c>
      <c r="BE471" s="145">
        <f t="shared" si="77"/>
        <v>0</v>
      </c>
      <c r="CA471" s="176">
        <v>3</v>
      </c>
      <c r="CB471" s="176">
        <v>7</v>
      </c>
      <c r="CZ471" s="145">
        <v>0.00259</v>
      </c>
    </row>
    <row r="472" spans="1:104" ht="12.75">
      <c r="A472" s="170">
        <v>297</v>
      </c>
      <c r="B472" s="171" t="s">
        <v>821</v>
      </c>
      <c r="C472" s="172" t="s">
        <v>822</v>
      </c>
      <c r="D472" s="173" t="s">
        <v>189</v>
      </c>
      <c r="E472" s="174">
        <v>31</v>
      </c>
      <c r="F472" s="174">
        <v>0</v>
      </c>
      <c r="G472" s="175">
        <f t="shared" si="72"/>
        <v>0</v>
      </c>
      <c r="O472" s="169">
        <v>2</v>
      </c>
      <c r="AA472" s="145">
        <v>3</v>
      </c>
      <c r="AB472" s="145">
        <v>7</v>
      </c>
      <c r="AC472" s="145">
        <v>5499996032</v>
      </c>
      <c r="AZ472" s="145">
        <v>2</v>
      </c>
      <c r="BA472" s="145">
        <f t="shared" si="73"/>
        <v>0</v>
      </c>
      <c r="BB472" s="145">
        <f t="shared" si="74"/>
        <v>0</v>
      </c>
      <c r="BC472" s="145">
        <f t="shared" si="75"/>
        <v>0</v>
      </c>
      <c r="BD472" s="145">
        <f t="shared" si="76"/>
        <v>0</v>
      </c>
      <c r="BE472" s="145">
        <f t="shared" si="77"/>
        <v>0</v>
      </c>
      <c r="CA472" s="176">
        <v>3</v>
      </c>
      <c r="CB472" s="176">
        <v>7</v>
      </c>
      <c r="CZ472" s="145">
        <v>0.00259</v>
      </c>
    </row>
    <row r="473" spans="1:15" ht="12.75">
      <c r="A473" s="177"/>
      <c r="B473" s="178"/>
      <c r="C473" s="243"/>
      <c r="D473" s="244"/>
      <c r="E473" s="244"/>
      <c r="F473" s="244"/>
      <c r="G473" s="245"/>
      <c r="L473" s="179"/>
      <c r="O473" s="169">
        <v>3</v>
      </c>
    </row>
    <row r="474" spans="1:104" ht="12.75">
      <c r="A474" s="170">
        <v>298</v>
      </c>
      <c r="B474" s="171" t="s">
        <v>823</v>
      </c>
      <c r="C474" s="172" t="s">
        <v>824</v>
      </c>
      <c r="D474" s="173" t="s">
        <v>189</v>
      </c>
      <c r="E474" s="174">
        <v>4</v>
      </c>
      <c r="F474" s="174">
        <v>0</v>
      </c>
      <c r="G474" s="175">
        <f>E474*F474</f>
        <v>0</v>
      </c>
      <c r="O474" s="169">
        <v>2</v>
      </c>
      <c r="AA474" s="145">
        <v>3</v>
      </c>
      <c r="AB474" s="145">
        <v>7</v>
      </c>
      <c r="AC474" s="145">
        <v>55440301</v>
      </c>
      <c r="AZ474" s="145">
        <v>2</v>
      </c>
      <c r="BA474" s="145">
        <f>IF(AZ474=1,G474,0)</f>
        <v>0</v>
      </c>
      <c r="BB474" s="145">
        <f>IF(AZ474=2,G474,0)</f>
        <v>0</v>
      </c>
      <c r="BC474" s="145">
        <f>IF(AZ474=3,G474,0)</f>
        <v>0</v>
      </c>
      <c r="BD474" s="145">
        <f>IF(AZ474=4,G474,0)</f>
        <v>0</v>
      </c>
      <c r="BE474" s="145">
        <f>IF(AZ474=5,G474,0)</f>
        <v>0</v>
      </c>
      <c r="CA474" s="176">
        <v>3</v>
      </c>
      <c r="CB474" s="176">
        <v>7</v>
      </c>
      <c r="CZ474" s="145">
        <v>0.0013</v>
      </c>
    </row>
    <row r="475" spans="1:15" ht="12.75">
      <c r="A475" s="177"/>
      <c r="B475" s="178"/>
      <c r="C475" s="243"/>
      <c r="D475" s="244"/>
      <c r="E475" s="244"/>
      <c r="F475" s="244"/>
      <c r="G475" s="245"/>
      <c r="L475" s="179"/>
      <c r="O475" s="169">
        <v>3</v>
      </c>
    </row>
    <row r="476" spans="1:104" ht="12.75">
      <c r="A476" s="170">
        <v>299</v>
      </c>
      <c r="B476" s="171" t="s">
        <v>825</v>
      </c>
      <c r="C476" s="172" t="s">
        <v>826</v>
      </c>
      <c r="D476" s="173" t="s">
        <v>217</v>
      </c>
      <c r="E476" s="174">
        <v>19.8</v>
      </c>
      <c r="F476" s="174">
        <v>0</v>
      </c>
      <c r="G476" s="175">
        <f>E476*F476</f>
        <v>0</v>
      </c>
      <c r="O476" s="169">
        <v>2</v>
      </c>
      <c r="AA476" s="145">
        <v>3</v>
      </c>
      <c r="AB476" s="145">
        <v>7</v>
      </c>
      <c r="AC476" s="145">
        <v>60780011</v>
      </c>
      <c r="AZ476" s="145">
        <v>2</v>
      </c>
      <c r="BA476" s="145">
        <f>IF(AZ476=1,G476,0)</f>
        <v>0</v>
      </c>
      <c r="BB476" s="145">
        <f>IF(AZ476=2,G476,0)</f>
        <v>0</v>
      </c>
      <c r="BC476" s="145">
        <f>IF(AZ476=3,G476,0)</f>
        <v>0</v>
      </c>
      <c r="BD476" s="145">
        <f>IF(AZ476=4,G476,0)</f>
        <v>0</v>
      </c>
      <c r="BE476" s="145">
        <f>IF(AZ476=5,G476,0)</f>
        <v>0</v>
      </c>
      <c r="CA476" s="176">
        <v>3</v>
      </c>
      <c r="CB476" s="176">
        <v>7</v>
      </c>
      <c r="CZ476" s="145">
        <v>0.00243</v>
      </c>
    </row>
    <row r="477" spans="1:104" ht="12.75">
      <c r="A477" s="170">
        <v>300</v>
      </c>
      <c r="B477" s="171" t="s">
        <v>827</v>
      </c>
      <c r="C477" s="172" t="s">
        <v>828</v>
      </c>
      <c r="D477" s="173" t="s">
        <v>217</v>
      </c>
      <c r="E477" s="174">
        <v>7.04</v>
      </c>
      <c r="F477" s="174">
        <v>0</v>
      </c>
      <c r="G477" s="175">
        <f>E477*F477</f>
        <v>0</v>
      </c>
      <c r="O477" s="169">
        <v>2</v>
      </c>
      <c r="AA477" s="145">
        <v>3</v>
      </c>
      <c r="AB477" s="145">
        <v>7</v>
      </c>
      <c r="AC477" s="145">
        <v>60780013</v>
      </c>
      <c r="AZ477" s="145">
        <v>2</v>
      </c>
      <c r="BA477" s="145">
        <f>IF(AZ477=1,G477,0)</f>
        <v>0</v>
      </c>
      <c r="BB477" s="145">
        <f>IF(AZ477=2,G477,0)</f>
        <v>0</v>
      </c>
      <c r="BC477" s="145">
        <f>IF(AZ477=3,G477,0)</f>
        <v>0</v>
      </c>
      <c r="BD477" s="145">
        <f>IF(AZ477=4,G477,0)</f>
        <v>0</v>
      </c>
      <c r="BE477" s="145">
        <f>IF(AZ477=5,G477,0)</f>
        <v>0</v>
      </c>
      <c r="CA477" s="176">
        <v>3</v>
      </c>
      <c r="CB477" s="176">
        <v>7</v>
      </c>
      <c r="CZ477" s="145">
        <v>0.00364</v>
      </c>
    </row>
    <row r="478" spans="1:104" ht="12.75">
      <c r="A478" s="170">
        <v>301</v>
      </c>
      <c r="B478" s="171" t="s">
        <v>829</v>
      </c>
      <c r="C478" s="172" t="s">
        <v>830</v>
      </c>
      <c r="D478" s="173" t="s">
        <v>189</v>
      </c>
      <c r="E478" s="174">
        <v>32</v>
      </c>
      <c r="F478" s="174">
        <v>0</v>
      </c>
      <c r="G478" s="175">
        <f>E478*F478</f>
        <v>0</v>
      </c>
      <c r="O478" s="169">
        <v>2</v>
      </c>
      <c r="AA478" s="145">
        <v>3</v>
      </c>
      <c r="AB478" s="145">
        <v>7</v>
      </c>
      <c r="AC478" s="145">
        <v>60780050</v>
      </c>
      <c r="AZ478" s="145">
        <v>2</v>
      </c>
      <c r="BA478" s="145">
        <f>IF(AZ478=1,G478,0)</f>
        <v>0</v>
      </c>
      <c r="BB478" s="145">
        <f>IF(AZ478=2,G478,0)</f>
        <v>0</v>
      </c>
      <c r="BC478" s="145">
        <f>IF(AZ478=3,G478,0)</f>
        <v>0</v>
      </c>
      <c r="BD478" s="145">
        <f>IF(AZ478=4,G478,0)</f>
        <v>0</v>
      </c>
      <c r="BE478" s="145">
        <f>IF(AZ478=5,G478,0)</f>
        <v>0</v>
      </c>
      <c r="CA478" s="176">
        <v>3</v>
      </c>
      <c r="CB478" s="176">
        <v>7</v>
      </c>
      <c r="CZ478" s="145">
        <v>2E-05</v>
      </c>
    </row>
    <row r="479" spans="1:104" ht="22.5">
      <c r="A479" s="170">
        <v>302</v>
      </c>
      <c r="B479" s="171" t="s">
        <v>831</v>
      </c>
      <c r="C479" s="172" t="s">
        <v>832</v>
      </c>
      <c r="D479" s="173" t="s">
        <v>189</v>
      </c>
      <c r="E479" s="174">
        <v>1</v>
      </c>
      <c r="F479" s="174">
        <v>0</v>
      </c>
      <c r="G479" s="175">
        <f>E479*F479</f>
        <v>0</v>
      </c>
      <c r="O479" s="169">
        <v>2</v>
      </c>
      <c r="AA479" s="145">
        <v>3</v>
      </c>
      <c r="AB479" s="145">
        <v>7</v>
      </c>
      <c r="AC479" s="145" t="s">
        <v>831</v>
      </c>
      <c r="AZ479" s="145">
        <v>2</v>
      </c>
      <c r="BA479" s="145">
        <f>IF(AZ479=1,G479,0)</f>
        <v>0</v>
      </c>
      <c r="BB479" s="145">
        <f>IF(AZ479=2,G479,0)</f>
        <v>0</v>
      </c>
      <c r="BC479" s="145">
        <f>IF(AZ479=3,G479,0)</f>
        <v>0</v>
      </c>
      <c r="BD479" s="145">
        <f>IF(AZ479=4,G479,0)</f>
        <v>0</v>
      </c>
      <c r="BE479" s="145">
        <f>IF(AZ479=5,G479,0)</f>
        <v>0</v>
      </c>
      <c r="CA479" s="176">
        <v>3</v>
      </c>
      <c r="CB479" s="176">
        <v>7</v>
      </c>
      <c r="CZ479" s="145">
        <v>0.0432</v>
      </c>
    </row>
    <row r="480" spans="1:15" ht="12.75">
      <c r="A480" s="177"/>
      <c r="B480" s="178"/>
      <c r="C480" s="243" t="s">
        <v>833</v>
      </c>
      <c r="D480" s="244"/>
      <c r="E480" s="244"/>
      <c r="F480" s="244"/>
      <c r="G480" s="245"/>
      <c r="L480" s="179" t="s">
        <v>833</v>
      </c>
      <c r="O480" s="169">
        <v>3</v>
      </c>
    </row>
    <row r="481" spans="1:15" ht="12.75">
      <c r="A481" s="177"/>
      <c r="B481" s="178"/>
      <c r="C481" s="243" t="s">
        <v>834</v>
      </c>
      <c r="D481" s="244"/>
      <c r="E481" s="244"/>
      <c r="F481" s="244"/>
      <c r="G481" s="245"/>
      <c r="L481" s="179" t="s">
        <v>834</v>
      </c>
      <c r="O481" s="169">
        <v>3</v>
      </c>
    </row>
    <row r="482" spans="1:15" ht="12.75">
      <c r="A482" s="177"/>
      <c r="B482" s="178"/>
      <c r="C482" s="243" t="s">
        <v>835</v>
      </c>
      <c r="D482" s="244"/>
      <c r="E482" s="244"/>
      <c r="F482" s="244"/>
      <c r="G482" s="245"/>
      <c r="L482" s="179" t="s">
        <v>835</v>
      </c>
      <c r="O482" s="169">
        <v>3</v>
      </c>
    </row>
    <row r="483" spans="1:15" ht="12.75">
      <c r="A483" s="177"/>
      <c r="B483" s="178"/>
      <c r="C483" s="243"/>
      <c r="D483" s="244"/>
      <c r="E483" s="244"/>
      <c r="F483" s="244"/>
      <c r="G483" s="245"/>
      <c r="L483" s="179"/>
      <c r="O483" s="169">
        <v>3</v>
      </c>
    </row>
    <row r="484" spans="1:15" ht="33.75">
      <c r="A484" s="177"/>
      <c r="B484" s="178"/>
      <c r="C484" s="243" t="s">
        <v>836</v>
      </c>
      <c r="D484" s="244"/>
      <c r="E484" s="244"/>
      <c r="F484" s="244"/>
      <c r="G484" s="245"/>
      <c r="L484" s="179" t="s">
        <v>836</v>
      </c>
      <c r="O484" s="169">
        <v>3</v>
      </c>
    </row>
    <row r="485" spans="1:104" ht="22.5">
      <c r="A485" s="170">
        <v>303</v>
      </c>
      <c r="B485" s="171" t="s">
        <v>837</v>
      </c>
      <c r="C485" s="172" t="s">
        <v>838</v>
      </c>
      <c r="D485" s="173" t="s">
        <v>189</v>
      </c>
      <c r="E485" s="174">
        <v>2</v>
      </c>
      <c r="F485" s="174">
        <v>0</v>
      </c>
      <c r="G485" s="175">
        <f>E485*F485</f>
        <v>0</v>
      </c>
      <c r="O485" s="169">
        <v>2</v>
      </c>
      <c r="AA485" s="145">
        <v>3</v>
      </c>
      <c r="AB485" s="145">
        <v>7</v>
      </c>
      <c r="AC485" s="145" t="s">
        <v>837</v>
      </c>
      <c r="AZ485" s="145">
        <v>2</v>
      </c>
      <c r="BA485" s="145">
        <f>IF(AZ485=1,G485,0)</f>
        <v>0</v>
      </c>
      <c r="BB485" s="145">
        <f>IF(AZ485=2,G485,0)</f>
        <v>0</v>
      </c>
      <c r="BC485" s="145">
        <f>IF(AZ485=3,G485,0)</f>
        <v>0</v>
      </c>
      <c r="BD485" s="145">
        <f>IF(AZ485=4,G485,0)</f>
        <v>0</v>
      </c>
      <c r="BE485" s="145">
        <f>IF(AZ485=5,G485,0)</f>
        <v>0</v>
      </c>
      <c r="CA485" s="176">
        <v>3</v>
      </c>
      <c r="CB485" s="176">
        <v>7</v>
      </c>
      <c r="CZ485" s="145">
        <v>0.05</v>
      </c>
    </row>
    <row r="486" spans="1:15" ht="12.75">
      <c r="A486" s="177"/>
      <c r="B486" s="178"/>
      <c r="C486" s="243" t="s">
        <v>833</v>
      </c>
      <c r="D486" s="244"/>
      <c r="E486" s="244"/>
      <c r="F486" s="244"/>
      <c r="G486" s="245"/>
      <c r="L486" s="179" t="s">
        <v>833</v>
      </c>
      <c r="O486" s="169">
        <v>3</v>
      </c>
    </row>
    <row r="487" spans="1:15" ht="12.75">
      <c r="A487" s="177"/>
      <c r="B487" s="178"/>
      <c r="C487" s="243" t="s">
        <v>834</v>
      </c>
      <c r="D487" s="244"/>
      <c r="E487" s="244"/>
      <c r="F487" s="244"/>
      <c r="G487" s="245"/>
      <c r="L487" s="179" t="s">
        <v>834</v>
      </c>
      <c r="O487" s="169">
        <v>3</v>
      </c>
    </row>
    <row r="488" spans="1:15" ht="12.75">
      <c r="A488" s="177"/>
      <c r="B488" s="178"/>
      <c r="C488" s="243" t="s">
        <v>835</v>
      </c>
      <c r="D488" s="244"/>
      <c r="E488" s="244"/>
      <c r="F488" s="244"/>
      <c r="G488" s="245"/>
      <c r="L488" s="179" t="s">
        <v>835</v>
      </c>
      <c r="O488" s="169">
        <v>3</v>
      </c>
    </row>
    <row r="489" spans="1:15" ht="12.75">
      <c r="A489" s="177"/>
      <c r="B489" s="178"/>
      <c r="C489" s="243"/>
      <c r="D489" s="244"/>
      <c r="E489" s="244"/>
      <c r="F489" s="244"/>
      <c r="G489" s="245"/>
      <c r="L489" s="179"/>
      <c r="O489" s="169">
        <v>3</v>
      </c>
    </row>
    <row r="490" spans="1:15" ht="33.75">
      <c r="A490" s="177"/>
      <c r="B490" s="178"/>
      <c r="C490" s="243" t="s">
        <v>836</v>
      </c>
      <c r="D490" s="244"/>
      <c r="E490" s="244"/>
      <c r="F490" s="244"/>
      <c r="G490" s="245"/>
      <c r="L490" s="179" t="s">
        <v>836</v>
      </c>
      <c r="O490" s="169">
        <v>3</v>
      </c>
    </row>
    <row r="491" spans="1:104" ht="12.75">
      <c r="A491" s="170">
        <v>304</v>
      </c>
      <c r="B491" s="171"/>
      <c r="C491" s="172" t="s">
        <v>1116</v>
      </c>
      <c r="D491" s="173"/>
      <c r="E491" s="174"/>
      <c r="F491" s="174"/>
      <c r="G491" s="175"/>
      <c r="O491" s="169">
        <v>2</v>
      </c>
      <c r="AA491" s="145">
        <v>3</v>
      </c>
      <c r="AB491" s="145">
        <v>7</v>
      </c>
      <c r="AC491" s="145">
        <v>6114020406</v>
      </c>
      <c r="AZ491" s="145">
        <v>2</v>
      </c>
      <c r="BA491" s="145">
        <f>IF(AZ491=1,G491,0)</f>
        <v>0</v>
      </c>
      <c r="BB491" s="145">
        <f>IF(AZ491=2,G491,0)</f>
        <v>0</v>
      </c>
      <c r="BC491" s="145">
        <f>IF(AZ491=3,G491,0)</f>
        <v>0</v>
      </c>
      <c r="BD491" s="145">
        <f>IF(AZ491=4,G491,0)</f>
        <v>0</v>
      </c>
      <c r="BE491" s="145">
        <f>IF(AZ491=5,G491,0)</f>
        <v>0</v>
      </c>
      <c r="CA491" s="176">
        <v>3</v>
      </c>
      <c r="CB491" s="176">
        <v>7</v>
      </c>
      <c r="CZ491" s="145">
        <v>0.0497</v>
      </c>
    </row>
    <row r="492" spans="1:104" ht="22.5">
      <c r="A492" s="170">
        <v>305</v>
      </c>
      <c r="B492" s="171" t="s">
        <v>841</v>
      </c>
      <c r="C492" s="172" t="s">
        <v>842</v>
      </c>
      <c r="D492" s="173" t="s">
        <v>189</v>
      </c>
      <c r="E492" s="174">
        <v>12</v>
      </c>
      <c r="F492" s="174">
        <v>0</v>
      </c>
      <c r="G492" s="175">
        <f aca="true" t="shared" si="78" ref="G492:G514">E492*F492</f>
        <v>0</v>
      </c>
      <c r="O492" s="169">
        <v>2</v>
      </c>
      <c r="AA492" s="145">
        <v>3</v>
      </c>
      <c r="AB492" s="145">
        <v>7</v>
      </c>
      <c r="AC492" s="145">
        <v>6114020408</v>
      </c>
      <c r="AZ492" s="145">
        <v>2</v>
      </c>
      <c r="BA492" s="145">
        <f aca="true" t="shared" si="79" ref="BA492:BA514">IF(AZ492=1,G492,0)</f>
        <v>0</v>
      </c>
      <c r="BB492" s="145">
        <f aca="true" t="shared" si="80" ref="BB492:BB514">IF(AZ492=2,G492,0)</f>
        <v>0</v>
      </c>
      <c r="BC492" s="145">
        <f aca="true" t="shared" si="81" ref="BC492:BC514">IF(AZ492=3,G492,0)</f>
        <v>0</v>
      </c>
      <c r="BD492" s="145">
        <f aca="true" t="shared" si="82" ref="BD492:BD514">IF(AZ492=4,G492,0)</f>
        <v>0</v>
      </c>
      <c r="BE492" s="145">
        <f aca="true" t="shared" si="83" ref="BE492:BE514">IF(AZ492=5,G492,0)</f>
        <v>0</v>
      </c>
      <c r="CA492" s="176">
        <v>3</v>
      </c>
      <c r="CB492" s="176">
        <v>7</v>
      </c>
      <c r="CZ492" s="145">
        <v>0.0624</v>
      </c>
    </row>
    <row r="493" spans="1:80" ht="12.75">
      <c r="A493" s="177"/>
      <c r="B493" s="178"/>
      <c r="C493" s="243" t="s">
        <v>839</v>
      </c>
      <c r="D493" s="244"/>
      <c r="E493" s="244"/>
      <c r="F493" s="244"/>
      <c r="G493" s="245"/>
      <c r="O493" s="169"/>
      <c r="CA493" s="176"/>
      <c r="CB493" s="176"/>
    </row>
    <row r="494" spans="1:80" ht="12.75">
      <c r="A494" s="177"/>
      <c r="B494" s="178"/>
      <c r="C494" s="243" t="s">
        <v>835</v>
      </c>
      <c r="D494" s="244"/>
      <c r="E494" s="244"/>
      <c r="F494" s="244"/>
      <c r="G494" s="245"/>
      <c r="O494" s="169"/>
      <c r="CA494" s="176"/>
      <c r="CB494" s="176"/>
    </row>
    <row r="495" spans="1:80" ht="12.75">
      <c r="A495" s="177"/>
      <c r="B495" s="178"/>
      <c r="C495" s="243" t="s">
        <v>840</v>
      </c>
      <c r="D495" s="244"/>
      <c r="E495" s="244"/>
      <c r="F495" s="244"/>
      <c r="G495" s="245"/>
      <c r="O495" s="169"/>
      <c r="CA495" s="176"/>
      <c r="CB495" s="176"/>
    </row>
    <row r="496" spans="1:104" ht="22.5">
      <c r="A496" s="170">
        <v>306</v>
      </c>
      <c r="B496" s="171" t="s">
        <v>843</v>
      </c>
      <c r="C496" s="172" t="s">
        <v>844</v>
      </c>
      <c r="D496" s="173" t="s">
        <v>189</v>
      </c>
      <c r="E496" s="174">
        <v>1</v>
      </c>
      <c r="F496" s="174">
        <v>0</v>
      </c>
      <c r="G496" s="175">
        <f t="shared" si="78"/>
        <v>0</v>
      </c>
      <c r="O496" s="169">
        <v>2</v>
      </c>
      <c r="AA496" s="145">
        <v>3</v>
      </c>
      <c r="AB496" s="145">
        <v>7</v>
      </c>
      <c r="AC496" s="145">
        <v>6114050058</v>
      </c>
      <c r="AZ496" s="145">
        <v>2</v>
      </c>
      <c r="BA496" s="145">
        <f t="shared" si="79"/>
        <v>0</v>
      </c>
      <c r="BB496" s="145">
        <f t="shared" si="80"/>
        <v>0</v>
      </c>
      <c r="BC496" s="145">
        <f t="shared" si="81"/>
        <v>0</v>
      </c>
      <c r="BD496" s="145">
        <f t="shared" si="82"/>
        <v>0</v>
      </c>
      <c r="BE496" s="145">
        <f t="shared" si="83"/>
        <v>0</v>
      </c>
      <c r="CA496" s="176">
        <v>3</v>
      </c>
      <c r="CB496" s="176">
        <v>7</v>
      </c>
      <c r="CZ496" s="145">
        <v>0.0579</v>
      </c>
    </row>
    <row r="497" spans="1:80" ht="12.75">
      <c r="A497" s="177"/>
      <c r="B497" s="178"/>
      <c r="C497" s="243" t="s">
        <v>839</v>
      </c>
      <c r="D497" s="244"/>
      <c r="E497" s="244"/>
      <c r="F497" s="244"/>
      <c r="G497" s="245"/>
      <c r="O497" s="169"/>
      <c r="CA497" s="176"/>
      <c r="CB497" s="176"/>
    </row>
    <row r="498" spans="1:80" ht="12.75">
      <c r="A498" s="177"/>
      <c r="B498" s="178"/>
      <c r="C498" s="243" t="s">
        <v>835</v>
      </c>
      <c r="D498" s="244"/>
      <c r="E498" s="244"/>
      <c r="F498" s="244"/>
      <c r="G498" s="245"/>
      <c r="O498" s="169"/>
      <c r="CA498" s="176"/>
      <c r="CB498" s="176"/>
    </row>
    <row r="499" spans="1:80" ht="12.75">
      <c r="A499" s="177"/>
      <c r="B499" s="178"/>
      <c r="C499" s="243" t="s">
        <v>840</v>
      </c>
      <c r="D499" s="244"/>
      <c r="E499" s="244"/>
      <c r="F499" s="244"/>
      <c r="G499" s="245"/>
      <c r="O499" s="169"/>
      <c r="CA499" s="176"/>
      <c r="CB499" s="176"/>
    </row>
    <row r="500" spans="1:104" ht="12.75">
      <c r="A500" s="170">
        <v>307</v>
      </c>
      <c r="B500" s="171" t="s">
        <v>845</v>
      </c>
      <c r="C500" s="172" t="s">
        <v>846</v>
      </c>
      <c r="D500" s="173" t="s">
        <v>189</v>
      </c>
      <c r="E500" s="174">
        <v>1</v>
      </c>
      <c r="F500" s="174">
        <v>0</v>
      </c>
      <c r="G500" s="175">
        <f t="shared" si="78"/>
        <v>0</v>
      </c>
      <c r="O500" s="169">
        <v>2</v>
      </c>
      <c r="AA500" s="145">
        <v>3</v>
      </c>
      <c r="AB500" s="145">
        <v>7</v>
      </c>
      <c r="AC500" s="145">
        <v>611405905</v>
      </c>
      <c r="AZ500" s="145">
        <v>2</v>
      </c>
      <c r="BA500" s="145">
        <f t="shared" si="79"/>
        <v>0</v>
      </c>
      <c r="BB500" s="145">
        <f t="shared" si="80"/>
        <v>0</v>
      </c>
      <c r="BC500" s="145">
        <f t="shared" si="81"/>
        <v>0</v>
      </c>
      <c r="BD500" s="145">
        <f t="shared" si="82"/>
        <v>0</v>
      </c>
      <c r="BE500" s="145">
        <f t="shared" si="83"/>
        <v>0</v>
      </c>
      <c r="CA500" s="176">
        <v>3</v>
      </c>
      <c r="CB500" s="176">
        <v>7</v>
      </c>
      <c r="CZ500" s="145">
        <v>0.00367</v>
      </c>
    </row>
    <row r="501" spans="1:104" ht="12.75">
      <c r="A501" s="170">
        <v>308</v>
      </c>
      <c r="B501" s="171" t="s">
        <v>847</v>
      </c>
      <c r="C501" s="172" t="s">
        <v>848</v>
      </c>
      <c r="D501" s="173" t="s">
        <v>189</v>
      </c>
      <c r="E501" s="174">
        <v>2</v>
      </c>
      <c r="F501" s="174">
        <v>0</v>
      </c>
      <c r="G501" s="175">
        <f t="shared" si="78"/>
        <v>0</v>
      </c>
      <c r="O501" s="169">
        <v>2</v>
      </c>
      <c r="AA501" s="145">
        <v>3</v>
      </c>
      <c r="AB501" s="145">
        <v>7</v>
      </c>
      <c r="AC501" s="145">
        <v>611405906</v>
      </c>
      <c r="AZ501" s="145">
        <v>2</v>
      </c>
      <c r="BA501" s="145">
        <f t="shared" si="79"/>
        <v>0</v>
      </c>
      <c r="BB501" s="145">
        <f t="shared" si="80"/>
        <v>0</v>
      </c>
      <c r="BC501" s="145">
        <f t="shared" si="81"/>
        <v>0</v>
      </c>
      <c r="BD501" s="145">
        <f t="shared" si="82"/>
        <v>0</v>
      </c>
      <c r="BE501" s="145">
        <f t="shared" si="83"/>
        <v>0</v>
      </c>
      <c r="CA501" s="176">
        <v>3</v>
      </c>
      <c r="CB501" s="176">
        <v>7</v>
      </c>
      <c r="CZ501" s="145">
        <v>0.00389</v>
      </c>
    </row>
    <row r="502" spans="1:104" ht="12.75">
      <c r="A502" s="170">
        <v>309</v>
      </c>
      <c r="B502" s="171" t="s">
        <v>849</v>
      </c>
      <c r="C502" s="172" t="s">
        <v>850</v>
      </c>
      <c r="D502" s="173" t="s">
        <v>189</v>
      </c>
      <c r="E502" s="174">
        <v>13</v>
      </c>
      <c r="F502" s="174">
        <v>0</v>
      </c>
      <c r="G502" s="175">
        <f t="shared" si="78"/>
        <v>0</v>
      </c>
      <c r="O502" s="169">
        <v>2</v>
      </c>
      <c r="AA502" s="145">
        <v>3</v>
      </c>
      <c r="AB502" s="145">
        <v>7</v>
      </c>
      <c r="AC502" s="145">
        <v>611405907</v>
      </c>
      <c r="AZ502" s="145">
        <v>2</v>
      </c>
      <c r="BA502" s="145">
        <f t="shared" si="79"/>
        <v>0</v>
      </c>
      <c r="BB502" s="145">
        <f t="shared" si="80"/>
        <v>0</v>
      </c>
      <c r="BC502" s="145">
        <f t="shared" si="81"/>
        <v>0</v>
      </c>
      <c r="BD502" s="145">
        <f t="shared" si="82"/>
        <v>0</v>
      </c>
      <c r="BE502" s="145">
        <f t="shared" si="83"/>
        <v>0</v>
      </c>
      <c r="CA502" s="176">
        <v>3</v>
      </c>
      <c r="CB502" s="176">
        <v>7</v>
      </c>
      <c r="CZ502" s="145">
        <v>0.00469</v>
      </c>
    </row>
    <row r="503" spans="1:104" ht="12.75">
      <c r="A503" s="170">
        <v>310</v>
      </c>
      <c r="B503" s="171" t="s">
        <v>851</v>
      </c>
      <c r="C503" s="172" t="s">
        <v>852</v>
      </c>
      <c r="D503" s="173" t="s">
        <v>189</v>
      </c>
      <c r="E503" s="174">
        <v>1</v>
      </c>
      <c r="F503" s="174">
        <v>0</v>
      </c>
      <c r="G503" s="175">
        <f t="shared" si="78"/>
        <v>0</v>
      </c>
      <c r="O503" s="169">
        <v>2</v>
      </c>
      <c r="AA503" s="145">
        <v>3</v>
      </c>
      <c r="AB503" s="145">
        <v>0</v>
      </c>
      <c r="AC503" s="145">
        <v>611405992</v>
      </c>
      <c r="AZ503" s="145">
        <v>2</v>
      </c>
      <c r="BA503" s="145">
        <f t="shared" si="79"/>
        <v>0</v>
      </c>
      <c r="BB503" s="145">
        <f t="shared" si="80"/>
        <v>0</v>
      </c>
      <c r="BC503" s="145">
        <f t="shared" si="81"/>
        <v>0</v>
      </c>
      <c r="BD503" s="145">
        <f t="shared" si="82"/>
        <v>0</v>
      </c>
      <c r="BE503" s="145">
        <f t="shared" si="83"/>
        <v>0</v>
      </c>
      <c r="CA503" s="176">
        <v>3</v>
      </c>
      <c r="CB503" s="176">
        <v>0</v>
      </c>
      <c r="CZ503" s="145">
        <v>0.02561</v>
      </c>
    </row>
    <row r="504" spans="1:104" ht="12.75">
      <c r="A504" s="170">
        <v>311</v>
      </c>
      <c r="B504" s="171" t="s">
        <v>853</v>
      </c>
      <c r="C504" s="172" t="s">
        <v>854</v>
      </c>
      <c r="D504" s="173" t="s">
        <v>189</v>
      </c>
      <c r="E504" s="174">
        <v>2</v>
      </c>
      <c r="F504" s="174">
        <v>0</v>
      </c>
      <c r="G504" s="175">
        <f t="shared" si="78"/>
        <v>0</v>
      </c>
      <c r="O504" s="169">
        <v>2</v>
      </c>
      <c r="AA504" s="145">
        <v>3</v>
      </c>
      <c r="AB504" s="145">
        <v>0</v>
      </c>
      <c r="AC504" s="145">
        <v>611405993</v>
      </c>
      <c r="AZ504" s="145">
        <v>2</v>
      </c>
      <c r="BA504" s="145">
        <f t="shared" si="79"/>
        <v>0</v>
      </c>
      <c r="BB504" s="145">
        <f t="shared" si="80"/>
        <v>0</v>
      </c>
      <c r="BC504" s="145">
        <f t="shared" si="81"/>
        <v>0</v>
      </c>
      <c r="BD504" s="145">
        <f t="shared" si="82"/>
        <v>0</v>
      </c>
      <c r="BE504" s="145">
        <f t="shared" si="83"/>
        <v>0</v>
      </c>
      <c r="CA504" s="176">
        <v>3</v>
      </c>
      <c r="CB504" s="176">
        <v>0</v>
      </c>
      <c r="CZ504" s="145">
        <v>0.02721</v>
      </c>
    </row>
    <row r="505" spans="1:104" ht="12.75">
      <c r="A505" s="170">
        <v>312</v>
      </c>
      <c r="B505" s="171" t="s">
        <v>855</v>
      </c>
      <c r="C505" s="172" t="s">
        <v>856</v>
      </c>
      <c r="D505" s="173" t="s">
        <v>189</v>
      </c>
      <c r="E505" s="174">
        <v>13</v>
      </c>
      <c r="F505" s="174">
        <v>0</v>
      </c>
      <c r="G505" s="175">
        <f t="shared" si="78"/>
        <v>0</v>
      </c>
      <c r="O505" s="169">
        <v>2</v>
      </c>
      <c r="AA505" s="145">
        <v>3</v>
      </c>
      <c r="AB505" s="145">
        <v>0</v>
      </c>
      <c r="AC505" s="145">
        <v>611405994</v>
      </c>
      <c r="AZ505" s="145">
        <v>2</v>
      </c>
      <c r="BA505" s="145">
        <f t="shared" si="79"/>
        <v>0</v>
      </c>
      <c r="BB505" s="145">
        <f t="shared" si="80"/>
        <v>0</v>
      </c>
      <c r="BC505" s="145">
        <f t="shared" si="81"/>
        <v>0</v>
      </c>
      <c r="BD505" s="145">
        <f t="shared" si="82"/>
        <v>0</v>
      </c>
      <c r="BE505" s="145">
        <f t="shared" si="83"/>
        <v>0</v>
      </c>
      <c r="CA505" s="176">
        <v>3</v>
      </c>
      <c r="CB505" s="176">
        <v>0</v>
      </c>
      <c r="CZ505" s="145">
        <v>0.02869</v>
      </c>
    </row>
    <row r="506" spans="1:104" ht="12.75">
      <c r="A506" s="170">
        <v>313</v>
      </c>
      <c r="B506" s="171" t="s">
        <v>857</v>
      </c>
      <c r="C506" s="172" t="s">
        <v>858</v>
      </c>
      <c r="D506" s="173" t="s">
        <v>189</v>
      </c>
      <c r="E506" s="174">
        <v>10</v>
      </c>
      <c r="F506" s="174">
        <v>0</v>
      </c>
      <c r="G506" s="175">
        <f t="shared" si="78"/>
        <v>0</v>
      </c>
      <c r="O506" s="169">
        <v>2</v>
      </c>
      <c r="AA506" s="145">
        <v>12</v>
      </c>
      <c r="AB506" s="145">
        <v>1</v>
      </c>
      <c r="AC506" s="145">
        <v>272</v>
      </c>
      <c r="AZ506" s="145">
        <v>2</v>
      </c>
      <c r="BA506" s="145">
        <f t="shared" si="79"/>
        <v>0</v>
      </c>
      <c r="BB506" s="145">
        <f t="shared" si="80"/>
        <v>0</v>
      </c>
      <c r="BC506" s="145">
        <f t="shared" si="81"/>
        <v>0</v>
      </c>
      <c r="BD506" s="145">
        <f t="shared" si="82"/>
        <v>0</v>
      </c>
      <c r="BE506" s="145">
        <f t="shared" si="83"/>
        <v>0</v>
      </c>
      <c r="CA506" s="176">
        <v>12</v>
      </c>
      <c r="CB506" s="176">
        <v>1</v>
      </c>
      <c r="CZ506" s="145">
        <v>0.00259</v>
      </c>
    </row>
    <row r="507" spans="1:104" ht="22.5">
      <c r="A507" s="170">
        <v>314</v>
      </c>
      <c r="B507" s="171" t="s">
        <v>859</v>
      </c>
      <c r="C507" s="172" t="s">
        <v>860</v>
      </c>
      <c r="D507" s="173" t="s">
        <v>189</v>
      </c>
      <c r="E507" s="174">
        <v>3</v>
      </c>
      <c r="F507" s="174">
        <v>0</v>
      </c>
      <c r="G507" s="175">
        <f t="shared" si="78"/>
        <v>0</v>
      </c>
      <c r="O507" s="169">
        <v>2</v>
      </c>
      <c r="AA507" s="145">
        <v>12</v>
      </c>
      <c r="AB507" s="145">
        <v>1</v>
      </c>
      <c r="AC507" s="145">
        <v>300</v>
      </c>
      <c r="AZ507" s="145">
        <v>2</v>
      </c>
      <c r="BA507" s="145">
        <f t="shared" si="79"/>
        <v>0</v>
      </c>
      <c r="BB507" s="145">
        <f t="shared" si="80"/>
        <v>0</v>
      </c>
      <c r="BC507" s="145">
        <f t="shared" si="81"/>
        <v>0</v>
      </c>
      <c r="BD507" s="145">
        <f t="shared" si="82"/>
        <v>0</v>
      </c>
      <c r="BE507" s="145">
        <f t="shared" si="83"/>
        <v>0</v>
      </c>
      <c r="CA507" s="176">
        <v>12</v>
      </c>
      <c r="CB507" s="176">
        <v>1</v>
      </c>
      <c r="CZ507" s="145">
        <v>0.0155</v>
      </c>
    </row>
    <row r="508" spans="1:104" ht="22.5">
      <c r="A508" s="170">
        <v>315</v>
      </c>
      <c r="B508" s="171" t="s">
        <v>861</v>
      </c>
      <c r="C508" s="172" t="s">
        <v>862</v>
      </c>
      <c r="D508" s="173" t="s">
        <v>189</v>
      </c>
      <c r="E508" s="174">
        <v>8</v>
      </c>
      <c r="F508" s="174">
        <v>0</v>
      </c>
      <c r="G508" s="175">
        <f t="shared" si="78"/>
        <v>0</v>
      </c>
      <c r="O508" s="169">
        <v>2</v>
      </c>
      <c r="AA508" s="145">
        <v>12</v>
      </c>
      <c r="AB508" s="145">
        <v>1</v>
      </c>
      <c r="AC508" s="145">
        <v>274</v>
      </c>
      <c r="AZ508" s="145">
        <v>2</v>
      </c>
      <c r="BA508" s="145">
        <f t="shared" si="79"/>
        <v>0</v>
      </c>
      <c r="BB508" s="145">
        <f t="shared" si="80"/>
        <v>0</v>
      </c>
      <c r="BC508" s="145">
        <f t="shared" si="81"/>
        <v>0</v>
      </c>
      <c r="BD508" s="145">
        <f t="shared" si="82"/>
        <v>0</v>
      </c>
      <c r="BE508" s="145">
        <f t="shared" si="83"/>
        <v>0</v>
      </c>
      <c r="CA508" s="176">
        <v>12</v>
      </c>
      <c r="CB508" s="176">
        <v>1</v>
      </c>
      <c r="CZ508" s="145">
        <v>0.0155</v>
      </c>
    </row>
    <row r="509" spans="1:104" ht="22.5">
      <c r="A509" s="170">
        <v>316</v>
      </c>
      <c r="B509" s="171" t="s">
        <v>863</v>
      </c>
      <c r="C509" s="172" t="s">
        <v>864</v>
      </c>
      <c r="D509" s="173" t="s">
        <v>189</v>
      </c>
      <c r="E509" s="174">
        <v>6</v>
      </c>
      <c r="F509" s="174">
        <v>0</v>
      </c>
      <c r="G509" s="175">
        <f t="shared" si="78"/>
        <v>0</v>
      </c>
      <c r="O509" s="169">
        <v>2</v>
      </c>
      <c r="AA509" s="145">
        <v>12</v>
      </c>
      <c r="AB509" s="145">
        <v>1</v>
      </c>
      <c r="AC509" s="145">
        <v>275</v>
      </c>
      <c r="AZ509" s="145">
        <v>2</v>
      </c>
      <c r="BA509" s="145">
        <f t="shared" si="79"/>
        <v>0</v>
      </c>
      <c r="BB509" s="145">
        <f t="shared" si="80"/>
        <v>0</v>
      </c>
      <c r="BC509" s="145">
        <f t="shared" si="81"/>
        <v>0</v>
      </c>
      <c r="BD509" s="145">
        <f t="shared" si="82"/>
        <v>0</v>
      </c>
      <c r="BE509" s="145">
        <f t="shared" si="83"/>
        <v>0</v>
      </c>
      <c r="CA509" s="176">
        <v>12</v>
      </c>
      <c r="CB509" s="176">
        <v>1</v>
      </c>
      <c r="CZ509" s="145">
        <v>0.016</v>
      </c>
    </row>
    <row r="510" spans="1:104" ht="22.5">
      <c r="A510" s="170">
        <v>317</v>
      </c>
      <c r="B510" s="171" t="s">
        <v>865</v>
      </c>
      <c r="C510" s="172" t="s">
        <v>866</v>
      </c>
      <c r="D510" s="173" t="s">
        <v>189</v>
      </c>
      <c r="E510" s="174">
        <v>7</v>
      </c>
      <c r="F510" s="174">
        <v>0</v>
      </c>
      <c r="G510" s="175">
        <f t="shared" si="78"/>
        <v>0</v>
      </c>
      <c r="O510" s="169">
        <v>2</v>
      </c>
      <c r="AA510" s="145">
        <v>12</v>
      </c>
      <c r="AB510" s="145">
        <v>1</v>
      </c>
      <c r="AC510" s="145">
        <v>273</v>
      </c>
      <c r="AZ510" s="145">
        <v>2</v>
      </c>
      <c r="BA510" s="145">
        <f t="shared" si="79"/>
        <v>0</v>
      </c>
      <c r="BB510" s="145">
        <f t="shared" si="80"/>
        <v>0</v>
      </c>
      <c r="BC510" s="145">
        <f t="shared" si="81"/>
        <v>0</v>
      </c>
      <c r="BD510" s="145">
        <f t="shared" si="82"/>
        <v>0</v>
      </c>
      <c r="BE510" s="145">
        <f t="shared" si="83"/>
        <v>0</v>
      </c>
      <c r="CA510" s="176">
        <v>12</v>
      </c>
      <c r="CB510" s="176">
        <v>1</v>
      </c>
      <c r="CZ510" s="145">
        <v>0.016</v>
      </c>
    </row>
    <row r="511" spans="1:104" ht="12.75">
      <c r="A511" s="170">
        <v>318</v>
      </c>
      <c r="B511" s="171" t="s">
        <v>867</v>
      </c>
      <c r="C511" s="172" t="s">
        <v>868</v>
      </c>
      <c r="D511" s="173" t="s">
        <v>189</v>
      </c>
      <c r="E511" s="174">
        <v>3</v>
      </c>
      <c r="F511" s="174">
        <v>0</v>
      </c>
      <c r="G511" s="175">
        <f t="shared" si="78"/>
        <v>0</v>
      </c>
      <c r="O511" s="169">
        <v>2</v>
      </c>
      <c r="AA511" s="145">
        <v>12</v>
      </c>
      <c r="AB511" s="145">
        <v>1</v>
      </c>
      <c r="AC511" s="145">
        <v>276</v>
      </c>
      <c r="AZ511" s="145">
        <v>2</v>
      </c>
      <c r="BA511" s="145">
        <f t="shared" si="79"/>
        <v>0</v>
      </c>
      <c r="BB511" s="145">
        <f t="shared" si="80"/>
        <v>0</v>
      </c>
      <c r="BC511" s="145">
        <f t="shared" si="81"/>
        <v>0</v>
      </c>
      <c r="BD511" s="145">
        <f t="shared" si="82"/>
        <v>0</v>
      </c>
      <c r="BE511" s="145">
        <f t="shared" si="83"/>
        <v>0</v>
      </c>
      <c r="CA511" s="176">
        <v>12</v>
      </c>
      <c r="CB511" s="176">
        <v>1</v>
      </c>
      <c r="CZ511" s="145">
        <v>0.0175</v>
      </c>
    </row>
    <row r="512" spans="1:104" ht="22.5">
      <c r="A512" s="170">
        <v>319</v>
      </c>
      <c r="B512" s="171" t="s">
        <v>869</v>
      </c>
      <c r="C512" s="172" t="s">
        <v>870</v>
      </c>
      <c r="D512" s="173" t="s">
        <v>189</v>
      </c>
      <c r="E512" s="174">
        <v>2</v>
      </c>
      <c r="F512" s="174">
        <v>0</v>
      </c>
      <c r="G512" s="175">
        <f t="shared" si="78"/>
        <v>0</v>
      </c>
      <c r="O512" s="169">
        <v>2</v>
      </c>
      <c r="AA512" s="145">
        <v>12</v>
      </c>
      <c r="AB512" s="145">
        <v>1</v>
      </c>
      <c r="AC512" s="145">
        <v>302</v>
      </c>
      <c r="AZ512" s="145">
        <v>2</v>
      </c>
      <c r="BA512" s="145">
        <f t="shared" si="79"/>
        <v>0</v>
      </c>
      <c r="BB512" s="145">
        <f t="shared" si="80"/>
        <v>0</v>
      </c>
      <c r="BC512" s="145">
        <f t="shared" si="81"/>
        <v>0</v>
      </c>
      <c r="BD512" s="145">
        <f t="shared" si="82"/>
        <v>0</v>
      </c>
      <c r="BE512" s="145">
        <f t="shared" si="83"/>
        <v>0</v>
      </c>
      <c r="CA512" s="176">
        <v>12</v>
      </c>
      <c r="CB512" s="176">
        <v>1</v>
      </c>
      <c r="CZ512" s="145">
        <v>0.038</v>
      </c>
    </row>
    <row r="513" spans="1:104" ht="22.5">
      <c r="A513" s="170">
        <v>320</v>
      </c>
      <c r="B513" s="171" t="s">
        <v>871</v>
      </c>
      <c r="C513" s="172" t="s">
        <v>872</v>
      </c>
      <c r="D513" s="173" t="s">
        <v>189</v>
      </c>
      <c r="E513" s="174">
        <v>2</v>
      </c>
      <c r="F513" s="174">
        <v>0</v>
      </c>
      <c r="G513" s="175">
        <f t="shared" si="78"/>
        <v>0</v>
      </c>
      <c r="O513" s="169">
        <v>2</v>
      </c>
      <c r="AA513" s="145">
        <v>12</v>
      </c>
      <c r="AB513" s="145">
        <v>1</v>
      </c>
      <c r="AC513" s="145">
        <v>303</v>
      </c>
      <c r="AZ513" s="145">
        <v>2</v>
      </c>
      <c r="BA513" s="145">
        <f t="shared" si="79"/>
        <v>0</v>
      </c>
      <c r="BB513" s="145">
        <f t="shared" si="80"/>
        <v>0</v>
      </c>
      <c r="BC513" s="145">
        <f t="shared" si="81"/>
        <v>0</v>
      </c>
      <c r="BD513" s="145">
        <f t="shared" si="82"/>
        <v>0</v>
      </c>
      <c r="BE513" s="145">
        <f t="shared" si="83"/>
        <v>0</v>
      </c>
      <c r="CA513" s="176">
        <v>12</v>
      </c>
      <c r="CB513" s="176">
        <v>1</v>
      </c>
      <c r="CZ513" s="145">
        <v>0.043</v>
      </c>
    </row>
    <row r="514" spans="1:104" ht="12.75">
      <c r="A514" s="170">
        <v>321</v>
      </c>
      <c r="B514" s="171" t="s">
        <v>873</v>
      </c>
      <c r="C514" s="172" t="s">
        <v>874</v>
      </c>
      <c r="D514" s="173" t="s">
        <v>217</v>
      </c>
      <c r="E514" s="174">
        <v>19.195</v>
      </c>
      <c r="F514" s="174">
        <v>0</v>
      </c>
      <c r="G514" s="175">
        <f t="shared" si="78"/>
        <v>0</v>
      </c>
      <c r="O514" s="169">
        <v>2</v>
      </c>
      <c r="AA514" s="145">
        <v>12</v>
      </c>
      <c r="AB514" s="145">
        <v>1</v>
      </c>
      <c r="AC514" s="145">
        <v>251</v>
      </c>
      <c r="AZ514" s="145">
        <v>2</v>
      </c>
      <c r="BA514" s="145">
        <f t="shared" si="79"/>
        <v>0</v>
      </c>
      <c r="BB514" s="145">
        <f t="shared" si="80"/>
        <v>0</v>
      </c>
      <c r="BC514" s="145">
        <f t="shared" si="81"/>
        <v>0</v>
      </c>
      <c r="BD514" s="145">
        <f t="shared" si="82"/>
        <v>0</v>
      </c>
      <c r="BE514" s="145">
        <f t="shared" si="83"/>
        <v>0</v>
      </c>
      <c r="CA514" s="176">
        <v>12</v>
      </c>
      <c r="CB514" s="176">
        <v>1</v>
      </c>
      <c r="CZ514" s="145">
        <v>0.00577</v>
      </c>
    </row>
    <row r="515" spans="1:15" ht="12.75">
      <c r="A515" s="177"/>
      <c r="B515" s="178"/>
      <c r="C515" s="243" t="s">
        <v>875</v>
      </c>
      <c r="D515" s="244"/>
      <c r="E515" s="244"/>
      <c r="F515" s="244"/>
      <c r="G515" s="245"/>
      <c r="L515" s="179" t="s">
        <v>875</v>
      </c>
      <c r="O515" s="169">
        <v>3</v>
      </c>
    </row>
    <row r="516" spans="1:104" ht="12.75">
      <c r="A516" s="170">
        <v>322</v>
      </c>
      <c r="B516" s="171" t="s">
        <v>876</v>
      </c>
      <c r="C516" s="172" t="s">
        <v>877</v>
      </c>
      <c r="D516" s="173" t="s">
        <v>61</v>
      </c>
      <c r="E516" s="174"/>
      <c r="F516" s="174">
        <v>0</v>
      </c>
      <c r="G516" s="175">
        <f>E516*F516</f>
        <v>0</v>
      </c>
      <c r="O516" s="169">
        <v>2</v>
      </c>
      <c r="AA516" s="145">
        <v>7</v>
      </c>
      <c r="AB516" s="145">
        <v>1002</v>
      </c>
      <c r="AC516" s="145">
        <v>5</v>
      </c>
      <c r="AZ516" s="145">
        <v>2</v>
      </c>
      <c r="BA516" s="145">
        <f>IF(AZ516=1,G516,0)</f>
        <v>0</v>
      </c>
      <c r="BB516" s="145">
        <f>IF(AZ516=2,G516,0)</f>
        <v>0</v>
      </c>
      <c r="BC516" s="145">
        <f>IF(AZ516=3,G516,0)</f>
        <v>0</v>
      </c>
      <c r="BD516" s="145">
        <f>IF(AZ516=4,G516,0)</f>
        <v>0</v>
      </c>
      <c r="BE516" s="145">
        <f>IF(AZ516=5,G516,0)</f>
        <v>0</v>
      </c>
      <c r="CA516" s="176">
        <v>7</v>
      </c>
      <c r="CB516" s="176">
        <v>1002</v>
      </c>
      <c r="CZ516" s="145">
        <v>0</v>
      </c>
    </row>
    <row r="517" spans="1:57" ht="12.75">
      <c r="A517" s="180"/>
      <c r="B517" s="181" t="s">
        <v>75</v>
      </c>
      <c r="C517" s="182" t="str">
        <f>CONCATENATE(B440," ",C440)</f>
        <v>766 Konstrukce truhlářské</v>
      </c>
      <c r="D517" s="183"/>
      <c r="E517" s="184"/>
      <c r="F517" s="185"/>
      <c r="G517" s="186">
        <f>SUM(G440:G516)</f>
        <v>0</v>
      </c>
      <c r="O517" s="169">
        <v>4</v>
      </c>
      <c r="BA517" s="187">
        <f>SUM(BA440:BA516)</f>
        <v>0</v>
      </c>
      <c r="BB517" s="187">
        <f>SUM(BB440:BB516)</f>
        <v>0</v>
      </c>
      <c r="BC517" s="187">
        <f>SUM(BC440:BC516)</f>
        <v>0</v>
      </c>
      <c r="BD517" s="187">
        <f>SUM(BD440:BD516)</f>
        <v>0</v>
      </c>
      <c r="BE517" s="187">
        <f>SUM(BE440:BE516)</f>
        <v>0</v>
      </c>
    </row>
    <row r="518" spans="1:15" ht="12.75">
      <c r="A518" s="162" t="s">
        <v>72</v>
      </c>
      <c r="B518" s="163" t="s">
        <v>878</v>
      </c>
      <c r="C518" s="164" t="s">
        <v>879</v>
      </c>
      <c r="D518" s="165"/>
      <c r="E518" s="166"/>
      <c r="F518" s="166"/>
      <c r="G518" s="167"/>
      <c r="H518" s="168"/>
      <c r="I518" s="168"/>
      <c r="O518" s="169">
        <v>1</v>
      </c>
    </row>
    <row r="519" spans="1:104" ht="22.5">
      <c r="A519" s="170">
        <v>323</v>
      </c>
      <c r="B519" s="171" t="s">
        <v>880</v>
      </c>
      <c r="C519" s="172" t="s">
        <v>881</v>
      </c>
      <c r="D519" s="173" t="s">
        <v>189</v>
      </c>
      <c r="E519" s="174">
        <v>1</v>
      </c>
      <c r="F519" s="174">
        <v>0</v>
      </c>
      <c r="G519" s="175">
        <f>E519*F519</f>
        <v>0</v>
      </c>
      <c r="O519" s="169">
        <v>2</v>
      </c>
      <c r="AA519" s="145">
        <v>11</v>
      </c>
      <c r="AB519" s="145">
        <v>3</v>
      </c>
      <c r="AC519" s="145">
        <v>226</v>
      </c>
      <c r="AZ519" s="145">
        <v>2</v>
      </c>
      <c r="BA519" s="145">
        <f>IF(AZ519=1,G519,0)</f>
        <v>0</v>
      </c>
      <c r="BB519" s="145">
        <f>IF(AZ519=2,G519,0)</f>
        <v>0</v>
      </c>
      <c r="BC519" s="145">
        <f>IF(AZ519=3,G519,0)</f>
        <v>0</v>
      </c>
      <c r="BD519" s="145">
        <f>IF(AZ519=4,G519,0)</f>
        <v>0</v>
      </c>
      <c r="BE519" s="145">
        <f>IF(AZ519=5,G519,0)</f>
        <v>0</v>
      </c>
      <c r="CA519" s="176">
        <v>11</v>
      </c>
      <c r="CB519" s="176">
        <v>3</v>
      </c>
      <c r="CZ519" s="145">
        <v>0</v>
      </c>
    </row>
    <row r="520" spans="1:104" ht="22.5">
      <c r="A520" s="170">
        <v>324</v>
      </c>
      <c r="B520" s="171" t="s">
        <v>882</v>
      </c>
      <c r="C520" s="172" t="s">
        <v>883</v>
      </c>
      <c r="D520" s="173" t="s">
        <v>189</v>
      </c>
      <c r="E520" s="174">
        <v>1</v>
      </c>
      <c r="F520" s="174">
        <v>0</v>
      </c>
      <c r="G520" s="175">
        <f>E520*F520</f>
        <v>0</v>
      </c>
      <c r="O520" s="169">
        <v>2</v>
      </c>
      <c r="AA520" s="145">
        <v>11</v>
      </c>
      <c r="AB520" s="145">
        <v>3</v>
      </c>
      <c r="AC520" s="145">
        <v>233</v>
      </c>
      <c r="AZ520" s="145">
        <v>2</v>
      </c>
      <c r="BA520" s="145">
        <f>IF(AZ520=1,G520,0)</f>
        <v>0</v>
      </c>
      <c r="BB520" s="145">
        <f>IF(AZ520=2,G520,0)</f>
        <v>0</v>
      </c>
      <c r="BC520" s="145">
        <f>IF(AZ520=3,G520,0)</f>
        <v>0</v>
      </c>
      <c r="BD520" s="145">
        <f>IF(AZ520=4,G520,0)</f>
        <v>0</v>
      </c>
      <c r="BE520" s="145">
        <f>IF(AZ520=5,G520,0)</f>
        <v>0</v>
      </c>
      <c r="CA520" s="176">
        <v>11</v>
      </c>
      <c r="CB520" s="176">
        <v>3</v>
      </c>
      <c r="CZ520" s="145">
        <v>0</v>
      </c>
    </row>
    <row r="521" spans="1:15" ht="12.75">
      <c r="A521" s="177"/>
      <c r="B521" s="178"/>
      <c r="C521" s="243" t="s">
        <v>884</v>
      </c>
      <c r="D521" s="244"/>
      <c r="E521" s="244"/>
      <c r="F521" s="244"/>
      <c r="G521" s="245"/>
      <c r="L521" s="179" t="s">
        <v>884</v>
      </c>
      <c r="O521" s="169">
        <v>3</v>
      </c>
    </row>
    <row r="522" spans="1:104" ht="22.5">
      <c r="A522" s="170">
        <v>325</v>
      </c>
      <c r="B522" s="171" t="s">
        <v>885</v>
      </c>
      <c r="C522" s="172" t="s">
        <v>886</v>
      </c>
      <c r="D522" s="173" t="s">
        <v>189</v>
      </c>
      <c r="E522" s="174">
        <v>1</v>
      </c>
      <c r="F522" s="174">
        <v>0</v>
      </c>
      <c r="G522" s="175">
        <f>E522*F522</f>
        <v>0</v>
      </c>
      <c r="O522" s="169">
        <v>2</v>
      </c>
      <c r="AA522" s="145">
        <v>11</v>
      </c>
      <c r="AB522" s="145">
        <v>3</v>
      </c>
      <c r="AC522" s="145">
        <v>229</v>
      </c>
      <c r="AZ522" s="145">
        <v>2</v>
      </c>
      <c r="BA522" s="145">
        <f>IF(AZ522=1,G522,0)</f>
        <v>0</v>
      </c>
      <c r="BB522" s="145">
        <f>IF(AZ522=2,G522,0)</f>
        <v>0</v>
      </c>
      <c r="BC522" s="145">
        <f>IF(AZ522=3,G522,0)</f>
        <v>0</v>
      </c>
      <c r="BD522" s="145">
        <f>IF(AZ522=4,G522,0)</f>
        <v>0</v>
      </c>
      <c r="BE522" s="145">
        <f>IF(AZ522=5,G522,0)</f>
        <v>0</v>
      </c>
      <c r="CA522" s="176">
        <v>11</v>
      </c>
      <c r="CB522" s="176">
        <v>3</v>
      </c>
      <c r="CZ522" s="145">
        <v>0</v>
      </c>
    </row>
    <row r="523" spans="1:15" ht="22.5">
      <c r="A523" s="177"/>
      <c r="B523" s="178"/>
      <c r="C523" s="243" t="s">
        <v>887</v>
      </c>
      <c r="D523" s="244"/>
      <c r="E523" s="244"/>
      <c r="F523" s="244"/>
      <c r="G523" s="245"/>
      <c r="L523" s="179" t="s">
        <v>887</v>
      </c>
      <c r="O523" s="169">
        <v>3</v>
      </c>
    </row>
    <row r="524" spans="1:15" ht="12.75">
      <c r="A524" s="177"/>
      <c r="B524" s="178"/>
      <c r="C524" s="243" t="s">
        <v>888</v>
      </c>
      <c r="D524" s="244"/>
      <c r="E524" s="244"/>
      <c r="F524" s="244"/>
      <c r="G524" s="245"/>
      <c r="L524" s="179" t="s">
        <v>888</v>
      </c>
      <c r="O524" s="169">
        <v>3</v>
      </c>
    </row>
    <row r="525" spans="1:104" ht="22.5">
      <c r="A525" s="170">
        <v>326</v>
      </c>
      <c r="B525" s="171" t="s">
        <v>889</v>
      </c>
      <c r="C525" s="172" t="s">
        <v>890</v>
      </c>
      <c r="D525" s="173" t="s">
        <v>189</v>
      </c>
      <c r="E525" s="174">
        <v>1</v>
      </c>
      <c r="F525" s="174">
        <v>0</v>
      </c>
      <c r="G525" s="175">
        <f>E525*F525</f>
        <v>0</v>
      </c>
      <c r="O525" s="169">
        <v>2</v>
      </c>
      <c r="AA525" s="145">
        <v>11</v>
      </c>
      <c r="AB525" s="145">
        <v>3</v>
      </c>
      <c r="AC525" s="145">
        <v>316</v>
      </c>
      <c r="AZ525" s="145">
        <v>2</v>
      </c>
      <c r="BA525" s="145">
        <f>IF(AZ525=1,G525,0)</f>
        <v>0</v>
      </c>
      <c r="BB525" s="145">
        <f>IF(AZ525=2,G525,0)</f>
        <v>0</v>
      </c>
      <c r="BC525" s="145">
        <f>IF(AZ525=3,G525,0)</f>
        <v>0</v>
      </c>
      <c r="BD525" s="145">
        <f>IF(AZ525=4,G525,0)</f>
        <v>0</v>
      </c>
      <c r="BE525" s="145">
        <f>IF(AZ525=5,G525,0)</f>
        <v>0</v>
      </c>
      <c r="CA525" s="176">
        <v>11</v>
      </c>
      <c r="CB525" s="176">
        <v>3</v>
      </c>
      <c r="CZ525" s="145">
        <v>0</v>
      </c>
    </row>
    <row r="526" spans="1:15" ht="12.75">
      <c r="A526" s="177"/>
      <c r="B526" s="178"/>
      <c r="C526" s="243" t="s">
        <v>891</v>
      </c>
      <c r="D526" s="244"/>
      <c r="E526" s="244"/>
      <c r="F526" s="244"/>
      <c r="G526" s="245"/>
      <c r="L526" s="179" t="s">
        <v>891</v>
      </c>
      <c r="O526" s="169">
        <v>3</v>
      </c>
    </row>
    <row r="527" spans="1:15" ht="12.75">
      <c r="A527" s="177"/>
      <c r="B527" s="178"/>
      <c r="C527" s="243" t="s">
        <v>892</v>
      </c>
      <c r="D527" s="244"/>
      <c r="E527" s="244"/>
      <c r="F527" s="244"/>
      <c r="G527" s="245"/>
      <c r="L527" s="179" t="s">
        <v>892</v>
      </c>
      <c r="O527" s="169">
        <v>3</v>
      </c>
    </row>
    <row r="528" spans="1:15" ht="12.75">
      <c r="A528" s="177"/>
      <c r="B528" s="178"/>
      <c r="C528" s="243" t="s">
        <v>893</v>
      </c>
      <c r="D528" s="244"/>
      <c r="E528" s="244"/>
      <c r="F528" s="244"/>
      <c r="G528" s="245"/>
      <c r="L528" s="179" t="s">
        <v>893</v>
      </c>
      <c r="O528" s="169">
        <v>3</v>
      </c>
    </row>
    <row r="529" spans="1:104" ht="22.5">
      <c r="A529" s="170">
        <v>327</v>
      </c>
      <c r="B529" s="171" t="s">
        <v>894</v>
      </c>
      <c r="C529" s="172" t="s">
        <v>895</v>
      </c>
      <c r="D529" s="173" t="s">
        <v>217</v>
      </c>
      <c r="E529" s="174">
        <v>20.205</v>
      </c>
      <c r="F529" s="174">
        <v>0</v>
      </c>
      <c r="G529" s="175">
        <f>E529*F529</f>
        <v>0</v>
      </c>
      <c r="O529" s="169">
        <v>2</v>
      </c>
      <c r="AA529" s="145">
        <v>11</v>
      </c>
      <c r="AB529" s="145">
        <v>3</v>
      </c>
      <c r="AC529" s="145">
        <v>317</v>
      </c>
      <c r="AZ529" s="145">
        <v>2</v>
      </c>
      <c r="BA529" s="145">
        <f>IF(AZ529=1,G529,0)</f>
        <v>0</v>
      </c>
      <c r="BB529" s="145">
        <f>IF(AZ529=2,G529,0)</f>
        <v>0</v>
      </c>
      <c r="BC529" s="145">
        <f>IF(AZ529=3,G529,0)</f>
        <v>0</v>
      </c>
      <c r="BD529" s="145">
        <f>IF(AZ529=4,G529,0)</f>
        <v>0</v>
      </c>
      <c r="BE529" s="145">
        <f>IF(AZ529=5,G529,0)</f>
        <v>0</v>
      </c>
      <c r="CA529" s="176">
        <v>11</v>
      </c>
      <c r="CB529" s="176">
        <v>3</v>
      </c>
      <c r="CZ529" s="145">
        <v>0</v>
      </c>
    </row>
    <row r="530" spans="1:15" ht="12.75">
      <c r="A530" s="177"/>
      <c r="B530" s="178"/>
      <c r="C530" s="243" t="s">
        <v>896</v>
      </c>
      <c r="D530" s="244"/>
      <c r="E530" s="244"/>
      <c r="F530" s="244"/>
      <c r="G530" s="245"/>
      <c r="L530" s="179" t="s">
        <v>896</v>
      </c>
      <c r="O530" s="169">
        <v>3</v>
      </c>
    </row>
    <row r="531" spans="1:15" ht="12.75">
      <c r="A531" s="177"/>
      <c r="B531" s="178"/>
      <c r="C531" s="243" t="s">
        <v>897</v>
      </c>
      <c r="D531" s="244"/>
      <c r="E531" s="244"/>
      <c r="F531" s="244"/>
      <c r="G531" s="245"/>
      <c r="L531" s="179" t="s">
        <v>897</v>
      </c>
      <c r="O531" s="169">
        <v>3</v>
      </c>
    </row>
    <row r="532" spans="1:15" ht="12.75">
      <c r="A532" s="177"/>
      <c r="B532" s="178"/>
      <c r="C532" s="243" t="s">
        <v>898</v>
      </c>
      <c r="D532" s="244"/>
      <c r="E532" s="244"/>
      <c r="F532" s="244"/>
      <c r="G532" s="245"/>
      <c r="L532" s="179" t="s">
        <v>898</v>
      </c>
      <c r="O532" s="169">
        <v>3</v>
      </c>
    </row>
    <row r="533" spans="1:104" ht="12.75">
      <c r="A533" s="170">
        <v>328</v>
      </c>
      <c r="B533" s="171" t="s">
        <v>899</v>
      </c>
      <c r="C533" s="172" t="s">
        <v>900</v>
      </c>
      <c r="D533" s="173" t="s">
        <v>134</v>
      </c>
      <c r="E533" s="174">
        <v>96.2</v>
      </c>
      <c r="F533" s="174">
        <v>0</v>
      </c>
      <c r="G533" s="175">
        <f aca="true" t="shared" si="84" ref="G533:G538">E533*F533</f>
        <v>0</v>
      </c>
      <c r="O533" s="169">
        <v>2</v>
      </c>
      <c r="AA533" s="145">
        <v>1</v>
      </c>
      <c r="AB533" s="145">
        <v>7</v>
      </c>
      <c r="AC533" s="145">
        <v>7</v>
      </c>
      <c r="AZ533" s="145">
        <v>2</v>
      </c>
      <c r="BA533" s="145">
        <f aca="true" t="shared" si="85" ref="BA533:BA538">IF(AZ533=1,G533,0)</f>
        <v>0</v>
      </c>
      <c r="BB533" s="145">
        <f aca="true" t="shared" si="86" ref="BB533:BB538">IF(AZ533=2,G533,0)</f>
        <v>0</v>
      </c>
      <c r="BC533" s="145">
        <f aca="true" t="shared" si="87" ref="BC533:BC538">IF(AZ533=3,G533,0)</f>
        <v>0</v>
      </c>
      <c r="BD533" s="145">
        <f aca="true" t="shared" si="88" ref="BD533:BD538">IF(AZ533=4,G533,0)</f>
        <v>0</v>
      </c>
      <c r="BE533" s="145">
        <f aca="true" t="shared" si="89" ref="BE533:BE538">IF(AZ533=5,G533,0)</f>
        <v>0</v>
      </c>
      <c r="CA533" s="176">
        <v>1</v>
      </c>
      <c r="CB533" s="176">
        <v>7</v>
      </c>
      <c r="CZ533" s="145">
        <v>6E-05</v>
      </c>
    </row>
    <row r="534" spans="1:104" ht="12.75">
      <c r="A534" s="170">
        <v>329</v>
      </c>
      <c r="B534" s="171" t="s">
        <v>901</v>
      </c>
      <c r="C534" s="172" t="s">
        <v>902</v>
      </c>
      <c r="D534" s="173" t="s">
        <v>134</v>
      </c>
      <c r="E534" s="174">
        <v>96.2</v>
      </c>
      <c r="F534" s="174">
        <v>0</v>
      </c>
      <c r="G534" s="175">
        <f t="shared" si="84"/>
        <v>0</v>
      </c>
      <c r="O534" s="169">
        <v>2</v>
      </c>
      <c r="AA534" s="145">
        <v>1</v>
      </c>
      <c r="AB534" s="145">
        <v>7</v>
      </c>
      <c r="AC534" s="145">
        <v>7</v>
      </c>
      <c r="AZ534" s="145">
        <v>2</v>
      </c>
      <c r="BA534" s="145">
        <f t="shared" si="85"/>
        <v>0</v>
      </c>
      <c r="BB534" s="145">
        <f t="shared" si="86"/>
        <v>0</v>
      </c>
      <c r="BC534" s="145">
        <f t="shared" si="87"/>
        <v>0</v>
      </c>
      <c r="BD534" s="145">
        <f t="shared" si="88"/>
        <v>0</v>
      </c>
      <c r="BE534" s="145">
        <f t="shared" si="89"/>
        <v>0</v>
      </c>
      <c r="CA534" s="176">
        <v>1</v>
      </c>
      <c r="CB534" s="176">
        <v>7</v>
      </c>
      <c r="CZ534" s="145">
        <v>6E-05</v>
      </c>
    </row>
    <row r="535" spans="1:104" ht="12.75">
      <c r="A535" s="170">
        <v>330</v>
      </c>
      <c r="B535" s="171" t="s">
        <v>903</v>
      </c>
      <c r="C535" s="172" t="s">
        <v>904</v>
      </c>
      <c r="D535" s="173" t="s">
        <v>134</v>
      </c>
      <c r="E535" s="174">
        <v>910.7731</v>
      </c>
      <c r="F535" s="174">
        <v>0</v>
      </c>
      <c r="G535" s="175">
        <f t="shared" si="84"/>
        <v>0</v>
      </c>
      <c r="O535" s="169">
        <v>2</v>
      </c>
      <c r="AA535" s="145">
        <v>1</v>
      </c>
      <c r="AB535" s="145">
        <v>7</v>
      </c>
      <c r="AC535" s="145">
        <v>7</v>
      </c>
      <c r="AZ535" s="145">
        <v>2</v>
      </c>
      <c r="BA535" s="145">
        <f t="shared" si="85"/>
        <v>0</v>
      </c>
      <c r="BB535" s="145">
        <f t="shared" si="86"/>
        <v>0</v>
      </c>
      <c r="BC535" s="145">
        <f t="shared" si="87"/>
        <v>0</v>
      </c>
      <c r="BD535" s="145">
        <f t="shared" si="88"/>
        <v>0</v>
      </c>
      <c r="BE535" s="145">
        <f t="shared" si="89"/>
        <v>0</v>
      </c>
      <c r="CA535" s="176">
        <v>1</v>
      </c>
      <c r="CB535" s="176">
        <v>7</v>
      </c>
      <c r="CZ535" s="145">
        <v>5E-05</v>
      </c>
    </row>
    <row r="536" spans="1:104" ht="12.75">
      <c r="A536" s="170">
        <v>331</v>
      </c>
      <c r="B536" s="171" t="s">
        <v>905</v>
      </c>
      <c r="C536" s="172" t="s">
        <v>906</v>
      </c>
      <c r="D536" s="173" t="s">
        <v>134</v>
      </c>
      <c r="E536" s="174">
        <v>1480.9936</v>
      </c>
      <c r="F536" s="174">
        <v>0</v>
      </c>
      <c r="G536" s="175">
        <f t="shared" si="84"/>
        <v>0</v>
      </c>
      <c r="O536" s="169">
        <v>2</v>
      </c>
      <c r="AA536" s="145">
        <v>1</v>
      </c>
      <c r="AB536" s="145">
        <v>7</v>
      </c>
      <c r="AC536" s="145">
        <v>7</v>
      </c>
      <c r="AZ536" s="145">
        <v>2</v>
      </c>
      <c r="BA536" s="145">
        <f t="shared" si="85"/>
        <v>0</v>
      </c>
      <c r="BB536" s="145">
        <f t="shared" si="86"/>
        <v>0</v>
      </c>
      <c r="BC536" s="145">
        <f t="shared" si="87"/>
        <v>0</v>
      </c>
      <c r="BD536" s="145">
        <f t="shared" si="88"/>
        <v>0</v>
      </c>
      <c r="BE536" s="145">
        <f t="shared" si="89"/>
        <v>0</v>
      </c>
      <c r="CA536" s="176">
        <v>1</v>
      </c>
      <c r="CB536" s="176">
        <v>7</v>
      </c>
      <c r="CZ536" s="145">
        <v>5E-05</v>
      </c>
    </row>
    <row r="537" spans="1:104" ht="12.75">
      <c r="A537" s="170">
        <v>332</v>
      </c>
      <c r="B537" s="171" t="s">
        <v>907</v>
      </c>
      <c r="C537" s="172" t="s">
        <v>908</v>
      </c>
      <c r="D537" s="173" t="s">
        <v>134</v>
      </c>
      <c r="E537" s="174">
        <v>2240</v>
      </c>
      <c r="F537" s="174">
        <v>0</v>
      </c>
      <c r="G537" s="175">
        <f t="shared" si="84"/>
        <v>0</v>
      </c>
      <c r="O537" s="169">
        <v>2</v>
      </c>
      <c r="AA537" s="145">
        <v>1</v>
      </c>
      <c r="AB537" s="145">
        <v>7</v>
      </c>
      <c r="AC537" s="145">
        <v>7</v>
      </c>
      <c r="AZ537" s="145">
        <v>2</v>
      </c>
      <c r="BA537" s="145">
        <f t="shared" si="85"/>
        <v>0</v>
      </c>
      <c r="BB537" s="145">
        <f t="shared" si="86"/>
        <v>0</v>
      </c>
      <c r="BC537" s="145">
        <f t="shared" si="87"/>
        <v>0</v>
      </c>
      <c r="BD537" s="145">
        <f t="shared" si="88"/>
        <v>0</v>
      </c>
      <c r="BE537" s="145">
        <f t="shared" si="89"/>
        <v>0</v>
      </c>
      <c r="CA537" s="176">
        <v>1</v>
      </c>
      <c r="CB537" s="176">
        <v>7</v>
      </c>
      <c r="CZ537" s="145">
        <v>5E-05</v>
      </c>
    </row>
    <row r="538" spans="1:104" ht="12.75">
      <c r="A538" s="170">
        <v>333</v>
      </c>
      <c r="B538" s="171" t="s">
        <v>909</v>
      </c>
      <c r="C538" s="172" t="s">
        <v>910</v>
      </c>
      <c r="D538" s="173" t="s">
        <v>134</v>
      </c>
      <c r="E538" s="174">
        <v>192.4</v>
      </c>
      <c r="F538" s="174">
        <v>0</v>
      </c>
      <c r="G538" s="175">
        <f t="shared" si="84"/>
        <v>0</v>
      </c>
      <c r="O538" s="169">
        <v>2</v>
      </c>
      <c r="AA538" s="145">
        <v>3</v>
      </c>
      <c r="AB538" s="145">
        <v>7</v>
      </c>
      <c r="AC538" s="145">
        <v>55399992</v>
      </c>
      <c r="AZ538" s="145">
        <v>2</v>
      </c>
      <c r="BA538" s="145">
        <f t="shared" si="85"/>
        <v>0</v>
      </c>
      <c r="BB538" s="145">
        <f t="shared" si="86"/>
        <v>0</v>
      </c>
      <c r="BC538" s="145">
        <f t="shared" si="87"/>
        <v>0</v>
      </c>
      <c r="BD538" s="145">
        <f t="shared" si="88"/>
        <v>0</v>
      </c>
      <c r="BE538" s="145">
        <f t="shared" si="89"/>
        <v>0</v>
      </c>
      <c r="CA538" s="176">
        <v>3</v>
      </c>
      <c r="CB538" s="176">
        <v>7</v>
      </c>
      <c r="CZ538" s="145">
        <v>0.001</v>
      </c>
    </row>
    <row r="539" spans="1:15" ht="12.75">
      <c r="A539" s="177"/>
      <c r="B539" s="178"/>
      <c r="C539" s="243" t="s">
        <v>911</v>
      </c>
      <c r="D539" s="244"/>
      <c r="E539" s="244"/>
      <c r="F539" s="244"/>
      <c r="G539" s="245"/>
      <c r="L539" s="179" t="s">
        <v>911</v>
      </c>
      <c r="O539" s="169">
        <v>3</v>
      </c>
    </row>
    <row r="540" spans="1:104" ht="12.75">
      <c r="A540" s="170">
        <v>334</v>
      </c>
      <c r="B540" s="171" t="s">
        <v>912</v>
      </c>
      <c r="C540" s="172" t="s">
        <v>913</v>
      </c>
      <c r="D540" s="173" t="s">
        <v>134</v>
      </c>
      <c r="E540" s="174">
        <v>4631.7668</v>
      </c>
      <c r="F540" s="174">
        <v>0</v>
      </c>
      <c r="G540" s="175">
        <f>E540*F540</f>
        <v>0</v>
      </c>
      <c r="O540" s="169">
        <v>2</v>
      </c>
      <c r="AA540" s="145">
        <v>3</v>
      </c>
      <c r="AB540" s="145">
        <v>7</v>
      </c>
      <c r="AC540" s="145" t="s">
        <v>912</v>
      </c>
      <c r="AZ540" s="145">
        <v>2</v>
      </c>
      <c r="BA540" s="145">
        <f>IF(AZ540=1,G540,0)</f>
        <v>0</v>
      </c>
      <c r="BB540" s="145">
        <f>IF(AZ540=2,G540,0)</f>
        <v>0</v>
      </c>
      <c r="BC540" s="145">
        <f>IF(AZ540=3,G540,0)</f>
        <v>0</v>
      </c>
      <c r="BD540" s="145">
        <f>IF(AZ540=4,G540,0)</f>
        <v>0</v>
      </c>
      <c r="BE540" s="145">
        <f>IF(AZ540=5,G540,0)</f>
        <v>0</v>
      </c>
      <c r="CA540" s="176">
        <v>3</v>
      </c>
      <c r="CB540" s="176">
        <v>7</v>
      </c>
      <c r="CZ540" s="145">
        <v>0.001</v>
      </c>
    </row>
    <row r="541" spans="1:104" ht="12.75">
      <c r="A541" s="170">
        <v>335</v>
      </c>
      <c r="B541" s="171" t="s">
        <v>914</v>
      </c>
      <c r="C541" s="172" t="s">
        <v>915</v>
      </c>
      <c r="D541" s="173" t="s">
        <v>61</v>
      </c>
      <c r="E541" s="174"/>
      <c r="F541" s="174">
        <v>0</v>
      </c>
      <c r="G541" s="175">
        <f>E541*F541</f>
        <v>0</v>
      </c>
      <c r="O541" s="169">
        <v>2</v>
      </c>
      <c r="AA541" s="145">
        <v>7</v>
      </c>
      <c r="AB541" s="145">
        <v>1002</v>
      </c>
      <c r="AC541" s="145">
        <v>5</v>
      </c>
      <c r="AZ541" s="145">
        <v>2</v>
      </c>
      <c r="BA541" s="145">
        <f>IF(AZ541=1,G541,0)</f>
        <v>0</v>
      </c>
      <c r="BB541" s="145">
        <f>IF(AZ541=2,G541,0)</f>
        <v>0</v>
      </c>
      <c r="BC541" s="145">
        <f>IF(AZ541=3,G541,0)</f>
        <v>0</v>
      </c>
      <c r="BD541" s="145">
        <f>IF(AZ541=4,G541,0)</f>
        <v>0</v>
      </c>
      <c r="BE541" s="145">
        <f>IF(AZ541=5,G541,0)</f>
        <v>0</v>
      </c>
      <c r="CA541" s="176">
        <v>7</v>
      </c>
      <c r="CB541" s="176">
        <v>1002</v>
      </c>
      <c r="CZ541" s="145">
        <v>0</v>
      </c>
    </row>
    <row r="542" spans="1:57" ht="12.75">
      <c r="A542" s="180"/>
      <c r="B542" s="181" t="s">
        <v>75</v>
      </c>
      <c r="C542" s="182" t="str">
        <f>CONCATENATE(B518," ",C518)</f>
        <v>767 Konstrukce zámečnické</v>
      </c>
      <c r="D542" s="183"/>
      <c r="E542" s="184"/>
      <c r="F542" s="185"/>
      <c r="G542" s="186">
        <f>SUM(G518:G541)</f>
        <v>0</v>
      </c>
      <c r="O542" s="169">
        <v>4</v>
      </c>
      <c r="BA542" s="187">
        <f>SUM(BA518:BA541)</f>
        <v>0</v>
      </c>
      <c r="BB542" s="187">
        <f>SUM(BB518:BB541)</f>
        <v>0</v>
      </c>
      <c r="BC542" s="187">
        <f>SUM(BC518:BC541)</f>
        <v>0</v>
      </c>
      <c r="BD542" s="187">
        <f>SUM(BD518:BD541)</f>
        <v>0</v>
      </c>
      <c r="BE542" s="187">
        <f>SUM(BE518:BE541)</f>
        <v>0</v>
      </c>
    </row>
    <row r="543" spans="1:15" ht="12.75">
      <c r="A543" s="162" t="s">
        <v>72</v>
      </c>
      <c r="B543" s="163" t="s">
        <v>916</v>
      </c>
      <c r="C543" s="164" t="s">
        <v>917</v>
      </c>
      <c r="D543" s="165"/>
      <c r="E543" s="166"/>
      <c r="F543" s="166"/>
      <c r="G543" s="167"/>
      <c r="H543" s="168"/>
      <c r="I543" s="168"/>
      <c r="O543" s="169">
        <v>1</v>
      </c>
    </row>
    <row r="544" spans="1:104" ht="22.5">
      <c r="A544" s="170">
        <v>336</v>
      </c>
      <c r="B544" s="171" t="s">
        <v>918</v>
      </c>
      <c r="C544" s="172" t="s">
        <v>919</v>
      </c>
      <c r="D544" s="173" t="s">
        <v>189</v>
      </c>
      <c r="E544" s="174">
        <v>6</v>
      </c>
      <c r="F544" s="174">
        <v>0</v>
      </c>
      <c r="G544" s="175">
        <f>E544*F544</f>
        <v>0</v>
      </c>
      <c r="O544" s="169">
        <v>2</v>
      </c>
      <c r="AA544" s="145">
        <v>11</v>
      </c>
      <c r="AB544" s="145">
        <v>3</v>
      </c>
      <c r="AC544" s="145">
        <v>223</v>
      </c>
      <c r="AZ544" s="145">
        <v>2</v>
      </c>
      <c r="BA544" s="145">
        <f>IF(AZ544=1,G544,0)</f>
        <v>0</v>
      </c>
      <c r="BB544" s="145">
        <f>IF(AZ544=2,G544,0)</f>
        <v>0</v>
      </c>
      <c r="BC544" s="145">
        <f>IF(AZ544=3,G544,0)</f>
        <v>0</v>
      </c>
      <c r="BD544" s="145">
        <f>IF(AZ544=4,G544,0)</f>
        <v>0</v>
      </c>
      <c r="BE544" s="145">
        <f>IF(AZ544=5,G544,0)</f>
        <v>0</v>
      </c>
      <c r="CA544" s="176">
        <v>11</v>
      </c>
      <c r="CB544" s="176">
        <v>3</v>
      </c>
      <c r="CZ544" s="145">
        <v>0</v>
      </c>
    </row>
    <row r="545" spans="1:15" ht="12.75">
      <c r="A545" s="177"/>
      <c r="B545" s="178"/>
      <c r="C545" s="243" t="s">
        <v>920</v>
      </c>
      <c r="D545" s="244"/>
      <c r="E545" s="244"/>
      <c r="F545" s="244"/>
      <c r="G545" s="245"/>
      <c r="L545" s="179" t="s">
        <v>920</v>
      </c>
      <c r="O545" s="169">
        <v>3</v>
      </c>
    </row>
    <row r="546" spans="1:15" ht="12.75">
      <c r="A546" s="177"/>
      <c r="B546" s="178"/>
      <c r="C546" s="243" t="s">
        <v>921</v>
      </c>
      <c r="D546" s="244"/>
      <c r="E546" s="244"/>
      <c r="F546" s="244"/>
      <c r="G546" s="245"/>
      <c r="L546" s="179" t="s">
        <v>921</v>
      </c>
      <c r="O546" s="169">
        <v>3</v>
      </c>
    </row>
    <row r="547" spans="1:15" ht="12.75">
      <c r="A547" s="177"/>
      <c r="B547" s="178"/>
      <c r="C547" s="243" t="s">
        <v>922</v>
      </c>
      <c r="D547" s="244"/>
      <c r="E547" s="244"/>
      <c r="F547" s="244"/>
      <c r="G547" s="245"/>
      <c r="L547" s="179" t="s">
        <v>922</v>
      </c>
      <c r="O547" s="169">
        <v>3</v>
      </c>
    </row>
    <row r="548" spans="1:15" ht="12.75">
      <c r="A548" s="177"/>
      <c r="B548" s="178"/>
      <c r="C548" s="243"/>
      <c r="D548" s="244"/>
      <c r="E548" s="244"/>
      <c r="F548" s="244"/>
      <c r="G548" s="245"/>
      <c r="L548" s="179"/>
      <c r="O548" s="169">
        <v>3</v>
      </c>
    </row>
    <row r="549" spans="1:15" ht="12.75">
      <c r="A549" s="177"/>
      <c r="B549" s="178"/>
      <c r="C549" s="243" t="s">
        <v>923</v>
      </c>
      <c r="D549" s="244"/>
      <c r="E549" s="244"/>
      <c r="F549" s="244"/>
      <c r="G549" s="245"/>
      <c r="L549" s="179" t="s">
        <v>923</v>
      </c>
      <c r="O549" s="169">
        <v>3</v>
      </c>
    </row>
    <row r="550" spans="1:15" ht="12.75">
      <c r="A550" s="177"/>
      <c r="B550" s="178"/>
      <c r="C550" s="243" t="s">
        <v>924</v>
      </c>
      <c r="D550" s="244"/>
      <c r="E550" s="244"/>
      <c r="F550" s="244"/>
      <c r="G550" s="245"/>
      <c r="L550" s="179" t="s">
        <v>924</v>
      </c>
      <c r="O550" s="169">
        <v>3</v>
      </c>
    </row>
    <row r="551" spans="1:15" ht="12.75">
      <c r="A551" s="177"/>
      <c r="B551" s="178"/>
      <c r="C551" s="243" t="s">
        <v>925</v>
      </c>
      <c r="D551" s="244"/>
      <c r="E551" s="244"/>
      <c r="F551" s="244"/>
      <c r="G551" s="245"/>
      <c r="L551" s="179" t="s">
        <v>925</v>
      </c>
      <c r="O551" s="169">
        <v>3</v>
      </c>
    </row>
    <row r="552" spans="1:15" ht="12.75">
      <c r="A552" s="177"/>
      <c r="B552" s="178"/>
      <c r="C552" s="243" t="s">
        <v>926</v>
      </c>
      <c r="D552" s="244"/>
      <c r="E552" s="244"/>
      <c r="F552" s="244"/>
      <c r="G552" s="245"/>
      <c r="L552" s="179" t="s">
        <v>926</v>
      </c>
      <c r="O552" s="169">
        <v>3</v>
      </c>
    </row>
    <row r="553" spans="1:15" ht="12.75">
      <c r="A553" s="177"/>
      <c r="B553" s="178"/>
      <c r="C553" s="243" t="s">
        <v>927</v>
      </c>
      <c r="D553" s="244"/>
      <c r="E553" s="244"/>
      <c r="F553" s="244"/>
      <c r="G553" s="245"/>
      <c r="L553" s="179" t="s">
        <v>927</v>
      </c>
      <c r="O553" s="169">
        <v>3</v>
      </c>
    </row>
    <row r="554" spans="1:104" ht="22.5">
      <c r="A554" s="170">
        <v>337</v>
      </c>
      <c r="B554" s="171" t="s">
        <v>928</v>
      </c>
      <c r="C554" s="172" t="s">
        <v>929</v>
      </c>
      <c r="D554" s="173" t="s">
        <v>189</v>
      </c>
      <c r="E554" s="174">
        <v>6</v>
      </c>
      <c r="F554" s="174">
        <v>0</v>
      </c>
      <c r="G554" s="175">
        <f>E554*F554</f>
        <v>0</v>
      </c>
      <c r="O554" s="169">
        <v>2</v>
      </c>
      <c r="AA554" s="145">
        <v>11</v>
      </c>
      <c r="AB554" s="145">
        <v>3</v>
      </c>
      <c r="AC554" s="145">
        <v>224</v>
      </c>
      <c r="AZ554" s="145">
        <v>2</v>
      </c>
      <c r="BA554" s="145">
        <f>IF(AZ554=1,G554,0)</f>
        <v>0</v>
      </c>
      <c r="BB554" s="145">
        <f>IF(AZ554=2,G554,0)</f>
        <v>0</v>
      </c>
      <c r="BC554" s="145">
        <f>IF(AZ554=3,G554,0)</f>
        <v>0</v>
      </c>
      <c r="BD554" s="145">
        <f>IF(AZ554=4,G554,0)</f>
        <v>0</v>
      </c>
      <c r="BE554" s="145">
        <f>IF(AZ554=5,G554,0)</f>
        <v>0</v>
      </c>
      <c r="CA554" s="176">
        <v>11</v>
      </c>
      <c r="CB554" s="176">
        <v>3</v>
      </c>
      <c r="CZ554" s="145">
        <v>0</v>
      </c>
    </row>
    <row r="555" spans="1:15" ht="12.75">
      <c r="A555" s="177"/>
      <c r="B555" s="178"/>
      <c r="C555" s="243" t="s">
        <v>923</v>
      </c>
      <c r="D555" s="244"/>
      <c r="E555" s="244"/>
      <c r="F555" s="244"/>
      <c r="G555" s="245"/>
      <c r="L555" s="179" t="s">
        <v>923</v>
      </c>
      <c r="O555" s="169">
        <v>3</v>
      </c>
    </row>
    <row r="556" spans="1:15" ht="12.75">
      <c r="A556" s="177"/>
      <c r="B556" s="178"/>
      <c r="C556" s="243" t="s">
        <v>924</v>
      </c>
      <c r="D556" s="244"/>
      <c r="E556" s="244"/>
      <c r="F556" s="244"/>
      <c r="G556" s="245"/>
      <c r="L556" s="179" t="s">
        <v>924</v>
      </c>
      <c r="O556" s="169">
        <v>3</v>
      </c>
    </row>
    <row r="557" spans="1:15" ht="12.75">
      <c r="A557" s="177"/>
      <c r="B557" s="178"/>
      <c r="C557" s="243" t="s">
        <v>925</v>
      </c>
      <c r="D557" s="244"/>
      <c r="E557" s="244"/>
      <c r="F557" s="244"/>
      <c r="G557" s="245"/>
      <c r="L557" s="179" t="s">
        <v>925</v>
      </c>
      <c r="O557" s="169">
        <v>3</v>
      </c>
    </row>
    <row r="558" spans="1:15" ht="12.75">
      <c r="A558" s="177"/>
      <c r="B558" s="178"/>
      <c r="C558" s="243" t="s">
        <v>926</v>
      </c>
      <c r="D558" s="244"/>
      <c r="E558" s="244"/>
      <c r="F558" s="244"/>
      <c r="G558" s="245"/>
      <c r="L558" s="179" t="s">
        <v>926</v>
      </c>
      <c r="O558" s="169">
        <v>3</v>
      </c>
    </row>
    <row r="559" spans="1:15" ht="12.75">
      <c r="A559" s="177"/>
      <c r="B559" s="178"/>
      <c r="C559" s="243" t="s">
        <v>927</v>
      </c>
      <c r="D559" s="244"/>
      <c r="E559" s="244"/>
      <c r="F559" s="244"/>
      <c r="G559" s="245"/>
      <c r="L559" s="179" t="s">
        <v>927</v>
      </c>
      <c r="O559" s="169">
        <v>3</v>
      </c>
    </row>
    <row r="560" spans="1:104" ht="22.5">
      <c r="A560" s="170">
        <v>338</v>
      </c>
      <c r="B560" s="171" t="s">
        <v>930</v>
      </c>
      <c r="C560" s="172" t="s">
        <v>931</v>
      </c>
      <c r="D560" s="173" t="s">
        <v>189</v>
      </c>
      <c r="E560" s="174">
        <v>3</v>
      </c>
      <c r="F560" s="174">
        <v>0</v>
      </c>
      <c r="G560" s="175">
        <f>E560*F560</f>
        <v>0</v>
      </c>
      <c r="O560" s="169">
        <v>2</v>
      </c>
      <c r="AA560" s="145">
        <v>11</v>
      </c>
      <c r="AB560" s="145">
        <v>3</v>
      </c>
      <c r="AC560" s="145">
        <v>225</v>
      </c>
      <c r="AZ560" s="145">
        <v>2</v>
      </c>
      <c r="BA560" s="145">
        <f>IF(AZ560=1,G560,0)</f>
        <v>0</v>
      </c>
      <c r="BB560" s="145">
        <f>IF(AZ560=2,G560,0)</f>
        <v>0</v>
      </c>
      <c r="BC560" s="145">
        <f>IF(AZ560=3,G560,0)</f>
        <v>0</v>
      </c>
      <c r="BD560" s="145">
        <f>IF(AZ560=4,G560,0)</f>
        <v>0</v>
      </c>
      <c r="BE560" s="145">
        <f>IF(AZ560=5,G560,0)</f>
        <v>0</v>
      </c>
      <c r="CA560" s="176">
        <v>11</v>
      </c>
      <c r="CB560" s="176">
        <v>3</v>
      </c>
      <c r="CZ560" s="145">
        <v>0</v>
      </c>
    </row>
    <row r="561" spans="1:15" ht="12.75">
      <c r="A561" s="177"/>
      <c r="B561" s="178"/>
      <c r="C561" s="243" t="s">
        <v>923</v>
      </c>
      <c r="D561" s="244"/>
      <c r="E561" s="244"/>
      <c r="F561" s="244"/>
      <c r="G561" s="245"/>
      <c r="L561" s="179" t="s">
        <v>923</v>
      </c>
      <c r="O561" s="169">
        <v>3</v>
      </c>
    </row>
    <row r="562" spans="1:15" ht="12.75">
      <c r="A562" s="177"/>
      <c r="B562" s="178"/>
      <c r="C562" s="243" t="s">
        <v>932</v>
      </c>
      <c r="D562" s="244"/>
      <c r="E562" s="244"/>
      <c r="F562" s="244"/>
      <c r="G562" s="245"/>
      <c r="L562" s="179" t="s">
        <v>932</v>
      </c>
      <c r="O562" s="169">
        <v>3</v>
      </c>
    </row>
    <row r="563" spans="1:15" ht="12.75">
      <c r="A563" s="177"/>
      <c r="B563" s="178"/>
      <c r="C563" s="243" t="s">
        <v>925</v>
      </c>
      <c r="D563" s="244"/>
      <c r="E563" s="244"/>
      <c r="F563" s="244"/>
      <c r="G563" s="245"/>
      <c r="L563" s="179" t="s">
        <v>925</v>
      </c>
      <c r="O563" s="169">
        <v>3</v>
      </c>
    </row>
    <row r="564" spans="1:15" ht="12.75">
      <c r="A564" s="177"/>
      <c r="B564" s="178"/>
      <c r="C564" s="243" t="s">
        <v>926</v>
      </c>
      <c r="D564" s="244"/>
      <c r="E564" s="244"/>
      <c r="F564" s="244"/>
      <c r="G564" s="245"/>
      <c r="L564" s="179" t="s">
        <v>926</v>
      </c>
      <c r="O564" s="169">
        <v>3</v>
      </c>
    </row>
    <row r="565" spans="1:15" ht="12.75">
      <c r="A565" s="177"/>
      <c r="B565" s="178"/>
      <c r="C565" s="243" t="s">
        <v>927</v>
      </c>
      <c r="D565" s="244"/>
      <c r="E565" s="244"/>
      <c r="F565" s="244"/>
      <c r="G565" s="245"/>
      <c r="L565" s="179" t="s">
        <v>927</v>
      </c>
      <c r="O565" s="169">
        <v>3</v>
      </c>
    </row>
    <row r="566" spans="1:15" ht="12.75">
      <c r="A566" s="177"/>
      <c r="B566" s="178"/>
      <c r="C566" s="243" t="s">
        <v>933</v>
      </c>
      <c r="D566" s="244"/>
      <c r="E566" s="244"/>
      <c r="F566" s="244"/>
      <c r="G566" s="245"/>
      <c r="L566" s="179" t="s">
        <v>933</v>
      </c>
      <c r="O566" s="169">
        <v>3</v>
      </c>
    </row>
    <row r="567" spans="1:15" ht="12.75">
      <c r="A567" s="177"/>
      <c r="B567" s="178"/>
      <c r="C567" s="243" t="s">
        <v>934</v>
      </c>
      <c r="D567" s="244"/>
      <c r="E567" s="244"/>
      <c r="F567" s="244"/>
      <c r="G567" s="245"/>
      <c r="L567" s="179" t="s">
        <v>934</v>
      </c>
      <c r="O567" s="169">
        <v>3</v>
      </c>
    </row>
    <row r="568" spans="1:15" ht="12.75">
      <c r="A568" s="177"/>
      <c r="B568" s="178"/>
      <c r="C568" s="243" t="s">
        <v>935</v>
      </c>
      <c r="D568" s="244"/>
      <c r="E568" s="244"/>
      <c r="F568" s="244"/>
      <c r="G568" s="245"/>
      <c r="L568" s="179" t="s">
        <v>935</v>
      </c>
      <c r="O568" s="169">
        <v>3</v>
      </c>
    </row>
    <row r="569" spans="1:104" ht="22.5">
      <c r="A569" s="170">
        <v>339</v>
      </c>
      <c r="B569" s="171" t="s">
        <v>936</v>
      </c>
      <c r="C569" s="172" t="s">
        <v>937</v>
      </c>
      <c r="D569" s="173" t="s">
        <v>189</v>
      </c>
      <c r="E569" s="174">
        <v>2</v>
      </c>
      <c r="F569" s="174">
        <v>0</v>
      </c>
      <c r="G569" s="175">
        <f>E569*F569</f>
        <v>0</v>
      </c>
      <c r="O569" s="169">
        <v>2</v>
      </c>
      <c r="AA569" s="145">
        <v>11</v>
      </c>
      <c r="AB569" s="145">
        <v>3</v>
      </c>
      <c r="AC569" s="145">
        <v>227</v>
      </c>
      <c r="AZ569" s="145">
        <v>2</v>
      </c>
      <c r="BA569" s="145">
        <f>IF(AZ569=1,G569,0)</f>
        <v>0</v>
      </c>
      <c r="BB569" s="145">
        <f>IF(AZ569=2,G569,0)</f>
        <v>0</v>
      </c>
      <c r="BC569" s="145">
        <f>IF(AZ569=3,G569,0)</f>
        <v>0</v>
      </c>
      <c r="BD569" s="145">
        <f>IF(AZ569=4,G569,0)</f>
        <v>0</v>
      </c>
      <c r="BE569" s="145">
        <f>IF(AZ569=5,G569,0)</f>
        <v>0</v>
      </c>
      <c r="CA569" s="176">
        <v>11</v>
      </c>
      <c r="CB569" s="176">
        <v>3</v>
      </c>
      <c r="CZ569" s="145">
        <v>0</v>
      </c>
    </row>
    <row r="570" spans="1:15" ht="22.5">
      <c r="A570" s="177"/>
      <c r="B570" s="178"/>
      <c r="C570" s="243" t="s">
        <v>887</v>
      </c>
      <c r="D570" s="244"/>
      <c r="E570" s="244"/>
      <c r="F570" s="244"/>
      <c r="G570" s="245"/>
      <c r="L570" s="179" t="s">
        <v>887</v>
      </c>
      <c r="O570" s="169">
        <v>3</v>
      </c>
    </row>
    <row r="571" spans="1:104" ht="22.5">
      <c r="A571" s="170">
        <v>340</v>
      </c>
      <c r="B571" s="171" t="s">
        <v>938</v>
      </c>
      <c r="C571" s="172" t="s">
        <v>939</v>
      </c>
      <c r="D571" s="173" t="s">
        <v>189</v>
      </c>
      <c r="E571" s="174">
        <v>1</v>
      </c>
      <c r="F571" s="174">
        <v>0</v>
      </c>
      <c r="G571" s="175">
        <f>E571*F571</f>
        <v>0</v>
      </c>
      <c r="O571" s="169">
        <v>2</v>
      </c>
      <c r="AA571" s="145">
        <v>11</v>
      </c>
      <c r="AB571" s="145">
        <v>3</v>
      </c>
      <c r="AC571" s="145">
        <v>228</v>
      </c>
      <c r="AZ571" s="145">
        <v>2</v>
      </c>
      <c r="BA571" s="145">
        <f>IF(AZ571=1,G571,0)</f>
        <v>0</v>
      </c>
      <c r="BB571" s="145">
        <f>IF(AZ571=2,G571,0)</f>
        <v>0</v>
      </c>
      <c r="BC571" s="145">
        <f>IF(AZ571=3,G571,0)</f>
        <v>0</v>
      </c>
      <c r="BD571" s="145">
        <f>IF(AZ571=4,G571,0)</f>
        <v>0</v>
      </c>
      <c r="BE571" s="145">
        <f>IF(AZ571=5,G571,0)</f>
        <v>0</v>
      </c>
      <c r="CA571" s="176">
        <v>11</v>
      </c>
      <c r="CB571" s="176">
        <v>3</v>
      </c>
      <c r="CZ571" s="145">
        <v>0</v>
      </c>
    </row>
    <row r="572" spans="1:15" ht="22.5">
      <c r="A572" s="177"/>
      <c r="B572" s="178"/>
      <c r="C572" s="243" t="s">
        <v>940</v>
      </c>
      <c r="D572" s="244"/>
      <c r="E572" s="244"/>
      <c r="F572" s="244"/>
      <c r="G572" s="245"/>
      <c r="L572" s="179" t="s">
        <v>940</v>
      </c>
      <c r="O572" s="169">
        <v>3</v>
      </c>
    </row>
    <row r="573" spans="1:104" ht="22.5">
      <c r="A573" s="170">
        <v>341</v>
      </c>
      <c r="B573" s="171" t="s">
        <v>941</v>
      </c>
      <c r="C573" s="172" t="s">
        <v>942</v>
      </c>
      <c r="D573" s="173" t="s">
        <v>189</v>
      </c>
      <c r="E573" s="174">
        <v>4</v>
      </c>
      <c r="F573" s="174">
        <v>0</v>
      </c>
      <c r="G573" s="175">
        <f>E573*F573</f>
        <v>0</v>
      </c>
      <c r="O573" s="169">
        <v>2</v>
      </c>
      <c r="AA573" s="145">
        <v>11</v>
      </c>
      <c r="AB573" s="145">
        <v>3</v>
      </c>
      <c r="AC573" s="145">
        <v>230</v>
      </c>
      <c r="AZ573" s="145">
        <v>2</v>
      </c>
      <c r="BA573" s="145">
        <f>IF(AZ573=1,G573,0)</f>
        <v>0</v>
      </c>
      <c r="BB573" s="145">
        <f>IF(AZ573=2,G573,0)</f>
        <v>0</v>
      </c>
      <c r="BC573" s="145">
        <f>IF(AZ573=3,G573,0)</f>
        <v>0</v>
      </c>
      <c r="BD573" s="145">
        <f>IF(AZ573=4,G573,0)</f>
        <v>0</v>
      </c>
      <c r="BE573" s="145">
        <f>IF(AZ573=5,G573,0)</f>
        <v>0</v>
      </c>
      <c r="CA573" s="176">
        <v>11</v>
      </c>
      <c r="CB573" s="176">
        <v>3</v>
      </c>
      <c r="CZ573" s="145">
        <v>0</v>
      </c>
    </row>
    <row r="574" spans="1:15" ht="12.75">
      <c r="A574" s="177"/>
      <c r="B574" s="178"/>
      <c r="C574" s="243" t="s">
        <v>943</v>
      </c>
      <c r="D574" s="244"/>
      <c r="E574" s="244"/>
      <c r="F574" s="244"/>
      <c r="G574" s="245"/>
      <c r="L574" s="179" t="s">
        <v>943</v>
      </c>
      <c r="O574" s="169">
        <v>3</v>
      </c>
    </row>
    <row r="575" spans="1:15" ht="12.75">
      <c r="A575" s="177"/>
      <c r="B575" s="178"/>
      <c r="C575" s="243" t="s">
        <v>944</v>
      </c>
      <c r="D575" s="244"/>
      <c r="E575" s="244"/>
      <c r="F575" s="244"/>
      <c r="G575" s="245"/>
      <c r="L575" s="179" t="s">
        <v>944</v>
      </c>
      <c r="O575" s="169">
        <v>3</v>
      </c>
    </row>
    <row r="576" spans="1:104" ht="22.5">
      <c r="A576" s="170">
        <v>342</v>
      </c>
      <c r="B576" s="171" t="s">
        <v>945</v>
      </c>
      <c r="C576" s="172" t="s">
        <v>946</v>
      </c>
      <c r="D576" s="173" t="s">
        <v>189</v>
      </c>
      <c r="E576" s="174">
        <v>12</v>
      </c>
      <c r="F576" s="174">
        <v>0</v>
      </c>
      <c r="G576" s="175">
        <f>E576*F576</f>
        <v>0</v>
      </c>
      <c r="O576" s="169">
        <v>2</v>
      </c>
      <c r="AA576" s="145">
        <v>11</v>
      </c>
      <c r="AB576" s="145">
        <v>3</v>
      </c>
      <c r="AC576" s="145">
        <v>231</v>
      </c>
      <c r="AZ576" s="145">
        <v>2</v>
      </c>
      <c r="BA576" s="145">
        <f>IF(AZ576=1,G576,0)</f>
        <v>0</v>
      </c>
      <c r="BB576" s="145">
        <f>IF(AZ576=2,G576,0)</f>
        <v>0</v>
      </c>
      <c r="BC576" s="145">
        <f>IF(AZ576=3,G576,0)</f>
        <v>0</v>
      </c>
      <c r="BD576" s="145">
        <f>IF(AZ576=4,G576,0)</f>
        <v>0</v>
      </c>
      <c r="BE576" s="145">
        <f>IF(AZ576=5,G576,0)</f>
        <v>0</v>
      </c>
      <c r="CA576" s="176">
        <v>11</v>
      </c>
      <c r="CB576" s="176">
        <v>3</v>
      </c>
      <c r="CZ576" s="145">
        <v>0</v>
      </c>
    </row>
    <row r="577" spans="1:15" ht="12.75">
      <c r="A577" s="177"/>
      <c r="B577" s="178"/>
      <c r="C577" s="243"/>
      <c r="D577" s="244"/>
      <c r="E577" s="244"/>
      <c r="F577" s="244"/>
      <c r="G577" s="245"/>
      <c r="L577" s="179"/>
      <c r="O577" s="169">
        <v>3</v>
      </c>
    </row>
    <row r="578" spans="1:104" ht="12.75">
      <c r="A578" s="170">
        <v>343</v>
      </c>
      <c r="B578" s="171" t="s">
        <v>947</v>
      </c>
      <c r="C578" s="172" t="s">
        <v>948</v>
      </c>
      <c r="D578" s="173" t="s">
        <v>61</v>
      </c>
      <c r="E578" s="174"/>
      <c r="F578" s="174">
        <v>0</v>
      </c>
      <c r="G578" s="175">
        <f>E578*F578</f>
        <v>0</v>
      </c>
      <c r="O578" s="169">
        <v>2</v>
      </c>
      <c r="AA578" s="145">
        <v>7</v>
      </c>
      <c r="AB578" s="145">
        <v>2</v>
      </c>
      <c r="AC578" s="145">
        <v>2</v>
      </c>
      <c r="AZ578" s="145">
        <v>2</v>
      </c>
      <c r="BA578" s="145">
        <f>IF(AZ578=1,G578,0)</f>
        <v>0</v>
      </c>
      <c r="BB578" s="145">
        <f>IF(AZ578=2,G578,0)</f>
        <v>0</v>
      </c>
      <c r="BC578" s="145">
        <f>IF(AZ578=3,G578,0)</f>
        <v>0</v>
      </c>
      <c r="BD578" s="145">
        <f>IF(AZ578=4,G578,0)</f>
        <v>0</v>
      </c>
      <c r="BE578" s="145">
        <f>IF(AZ578=5,G578,0)</f>
        <v>0</v>
      </c>
      <c r="CA578" s="176">
        <v>7</v>
      </c>
      <c r="CB578" s="176">
        <v>2</v>
      </c>
      <c r="CZ578" s="145">
        <v>0</v>
      </c>
    </row>
    <row r="579" spans="1:57" ht="12.75">
      <c r="A579" s="180"/>
      <c r="B579" s="181" t="s">
        <v>75</v>
      </c>
      <c r="C579" s="182" t="str">
        <f>CONCATENATE(B543," ",C543)</f>
        <v>769 Otvorové prvky z plastu</v>
      </c>
      <c r="D579" s="183"/>
      <c r="E579" s="184"/>
      <c r="F579" s="185"/>
      <c r="G579" s="186">
        <f>SUM(G543:G578)</f>
        <v>0</v>
      </c>
      <c r="O579" s="169">
        <v>4</v>
      </c>
      <c r="BA579" s="187">
        <f>SUM(BA543:BA578)</f>
        <v>0</v>
      </c>
      <c r="BB579" s="187">
        <f>SUM(BB543:BB578)</f>
        <v>0</v>
      </c>
      <c r="BC579" s="187">
        <f>SUM(BC543:BC578)</f>
        <v>0</v>
      </c>
      <c r="BD579" s="187">
        <f>SUM(BD543:BD578)</f>
        <v>0</v>
      </c>
      <c r="BE579" s="187">
        <f>SUM(BE543:BE578)</f>
        <v>0</v>
      </c>
    </row>
    <row r="580" spans="1:15" ht="12.75">
      <c r="A580" s="162" t="s">
        <v>72</v>
      </c>
      <c r="B580" s="163" t="s">
        <v>949</v>
      </c>
      <c r="C580" s="164" t="s">
        <v>950</v>
      </c>
      <c r="D580" s="165"/>
      <c r="E580" s="166"/>
      <c r="F580" s="166"/>
      <c r="G580" s="167"/>
      <c r="H580" s="168"/>
      <c r="I580" s="168"/>
      <c r="O580" s="169">
        <v>1</v>
      </c>
    </row>
    <row r="581" spans="1:104" ht="12.75">
      <c r="A581" s="170">
        <v>344</v>
      </c>
      <c r="B581" s="171" t="s">
        <v>951</v>
      </c>
      <c r="C581" s="172" t="s">
        <v>952</v>
      </c>
      <c r="D581" s="173" t="s">
        <v>86</v>
      </c>
      <c r="E581" s="174">
        <v>490</v>
      </c>
      <c r="F581" s="174">
        <v>0</v>
      </c>
      <c r="G581" s="175">
        <f aca="true" t="shared" si="90" ref="G581:G586">E581*F581</f>
        <v>0</v>
      </c>
      <c r="O581" s="169">
        <v>2</v>
      </c>
      <c r="AA581" s="145">
        <v>1</v>
      </c>
      <c r="AB581" s="145">
        <v>7</v>
      </c>
      <c r="AC581" s="145">
        <v>7</v>
      </c>
      <c r="AZ581" s="145">
        <v>2</v>
      </c>
      <c r="BA581" s="145">
        <f aca="true" t="shared" si="91" ref="BA581:BA586">IF(AZ581=1,G581,0)</f>
        <v>0</v>
      </c>
      <c r="BB581" s="145">
        <f aca="true" t="shared" si="92" ref="BB581:BB586">IF(AZ581=2,G581,0)</f>
        <v>0</v>
      </c>
      <c r="BC581" s="145">
        <f aca="true" t="shared" si="93" ref="BC581:BC586">IF(AZ581=3,G581,0)</f>
        <v>0</v>
      </c>
      <c r="BD581" s="145">
        <f aca="true" t="shared" si="94" ref="BD581:BD586">IF(AZ581=4,G581,0)</f>
        <v>0</v>
      </c>
      <c r="BE581" s="145">
        <f aca="true" t="shared" si="95" ref="BE581:BE586">IF(AZ581=5,G581,0)</f>
        <v>0</v>
      </c>
      <c r="CA581" s="176">
        <v>1</v>
      </c>
      <c r="CB581" s="176">
        <v>7</v>
      </c>
      <c r="CZ581" s="145">
        <v>0</v>
      </c>
    </row>
    <row r="582" spans="1:104" ht="12.75">
      <c r="A582" s="170">
        <v>345</v>
      </c>
      <c r="B582" s="171" t="s">
        <v>953</v>
      </c>
      <c r="C582" s="172" t="s">
        <v>954</v>
      </c>
      <c r="D582" s="173" t="s">
        <v>217</v>
      </c>
      <c r="E582" s="174">
        <v>28.8</v>
      </c>
      <c r="F582" s="174">
        <v>0</v>
      </c>
      <c r="G582" s="175">
        <f t="shared" si="90"/>
        <v>0</v>
      </c>
      <c r="O582" s="169">
        <v>2</v>
      </c>
      <c r="AA582" s="145">
        <v>1</v>
      </c>
      <c r="AB582" s="145">
        <v>7</v>
      </c>
      <c r="AC582" s="145">
        <v>7</v>
      </c>
      <c r="AZ582" s="145">
        <v>2</v>
      </c>
      <c r="BA582" s="145">
        <f t="shared" si="91"/>
        <v>0</v>
      </c>
      <c r="BB582" s="145">
        <f t="shared" si="92"/>
        <v>0</v>
      </c>
      <c r="BC582" s="145">
        <f t="shared" si="93"/>
        <v>0</v>
      </c>
      <c r="BD582" s="145">
        <f t="shared" si="94"/>
        <v>0</v>
      </c>
      <c r="BE582" s="145">
        <f t="shared" si="95"/>
        <v>0</v>
      </c>
      <c r="CA582" s="176">
        <v>1</v>
      </c>
      <c r="CB582" s="176">
        <v>7</v>
      </c>
      <c r="CZ582" s="145">
        <v>0</v>
      </c>
    </row>
    <row r="583" spans="1:104" ht="12.75">
      <c r="A583" s="170">
        <v>346</v>
      </c>
      <c r="B583" s="171" t="s">
        <v>955</v>
      </c>
      <c r="C583" s="172" t="s">
        <v>956</v>
      </c>
      <c r="D583" s="173" t="s">
        <v>217</v>
      </c>
      <c r="E583" s="174">
        <v>28.8</v>
      </c>
      <c r="F583" s="174">
        <v>0</v>
      </c>
      <c r="G583" s="175">
        <f t="shared" si="90"/>
        <v>0</v>
      </c>
      <c r="O583" s="169">
        <v>2</v>
      </c>
      <c r="AA583" s="145">
        <v>1</v>
      </c>
      <c r="AB583" s="145">
        <v>7</v>
      </c>
      <c r="AC583" s="145">
        <v>7</v>
      </c>
      <c r="AZ583" s="145">
        <v>2</v>
      </c>
      <c r="BA583" s="145">
        <f t="shared" si="91"/>
        <v>0</v>
      </c>
      <c r="BB583" s="145">
        <f t="shared" si="92"/>
        <v>0</v>
      </c>
      <c r="BC583" s="145">
        <f t="shared" si="93"/>
        <v>0</v>
      </c>
      <c r="BD583" s="145">
        <f t="shared" si="94"/>
        <v>0</v>
      </c>
      <c r="BE583" s="145">
        <f t="shared" si="95"/>
        <v>0</v>
      </c>
      <c r="CA583" s="176">
        <v>1</v>
      </c>
      <c r="CB583" s="176">
        <v>7</v>
      </c>
      <c r="CZ583" s="145">
        <v>0</v>
      </c>
    </row>
    <row r="584" spans="1:104" ht="12.75">
      <c r="A584" s="170">
        <v>347</v>
      </c>
      <c r="B584" s="171" t="s">
        <v>957</v>
      </c>
      <c r="C584" s="172" t="s">
        <v>958</v>
      </c>
      <c r="D584" s="173" t="s">
        <v>217</v>
      </c>
      <c r="E584" s="174">
        <v>11</v>
      </c>
      <c r="F584" s="174">
        <v>0</v>
      </c>
      <c r="G584" s="175">
        <f t="shared" si="90"/>
        <v>0</v>
      </c>
      <c r="O584" s="169">
        <v>2</v>
      </c>
      <c r="AA584" s="145">
        <v>1</v>
      </c>
      <c r="AB584" s="145">
        <v>7</v>
      </c>
      <c r="AC584" s="145">
        <v>7</v>
      </c>
      <c r="AZ584" s="145">
        <v>2</v>
      </c>
      <c r="BA584" s="145">
        <f t="shared" si="91"/>
        <v>0</v>
      </c>
      <c r="BB584" s="145">
        <f t="shared" si="92"/>
        <v>0</v>
      </c>
      <c r="BC584" s="145">
        <f t="shared" si="93"/>
        <v>0</v>
      </c>
      <c r="BD584" s="145">
        <f t="shared" si="94"/>
        <v>0</v>
      </c>
      <c r="BE584" s="145">
        <f t="shared" si="95"/>
        <v>0</v>
      </c>
      <c r="CA584" s="176">
        <v>1</v>
      </c>
      <c r="CB584" s="176">
        <v>7</v>
      </c>
      <c r="CZ584" s="145">
        <v>0</v>
      </c>
    </row>
    <row r="585" spans="1:104" ht="12.75">
      <c r="A585" s="170">
        <v>348</v>
      </c>
      <c r="B585" s="171" t="s">
        <v>959</v>
      </c>
      <c r="C585" s="172" t="s">
        <v>960</v>
      </c>
      <c r="D585" s="173" t="s">
        <v>217</v>
      </c>
      <c r="E585" s="174">
        <v>297.647</v>
      </c>
      <c r="F585" s="174">
        <v>0</v>
      </c>
      <c r="G585" s="175">
        <f t="shared" si="90"/>
        <v>0</v>
      </c>
      <c r="O585" s="169">
        <v>2</v>
      </c>
      <c r="AA585" s="145">
        <v>1</v>
      </c>
      <c r="AB585" s="145">
        <v>7</v>
      </c>
      <c r="AC585" s="145">
        <v>7</v>
      </c>
      <c r="AZ585" s="145">
        <v>2</v>
      </c>
      <c r="BA585" s="145">
        <f t="shared" si="91"/>
        <v>0</v>
      </c>
      <c r="BB585" s="145">
        <f t="shared" si="92"/>
        <v>0</v>
      </c>
      <c r="BC585" s="145">
        <f t="shared" si="93"/>
        <v>0</v>
      </c>
      <c r="BD585" s="145">
        <f t="shared" si="94"/>
        <v>0</v>
      </c>
      <c r="BE585" s="145">
        <f t="shared" si="95"/>
        <v>0</v>
      </c>
      <c r="CA585" s="176">
        <v>1</v>
      </c>
      <c r="CB585" s="176">
        <v>7</v>
      </c>
      <c r="CZ585" s="145">
        <v>0.00032</v>
      </c>
    </row>
    <row r="586" spans="1:104" ht="12.75">
      <c r="A586" s="170">
        <v>349</v>
      </c>
      <c r="B586" s="171" t="s">
        <v>961</v>
      </c>
      <c r="C586" s="172" t="s">
        <v>962</v>
      </c>
      <c r="D586" s="173" t="s">
        <v>86</v>
      </c>
      <c r="E586" s="174">
        <v>530.9</v>
      </c>
      <c r="F586" s="174">
        <v>0</v>
      </c>
      <c r="G586" s="175">
        <f t="shared" si="90"/>
        <v>0</v>
      </c>
      <c r="O586" s="169">
        <v>2</v>
      </c>
      <c r="AA586" s="145">
        <v>1</v>
      </c>
      <c r="AB586" s="145">
        <v>7</v>
      </c>
      <c r="AC586" s="145">
        <v>7</v>
      </c>
      <c r="AZ586" s="145">
        <v>2</v>
      </c>
      <c r="BA586" s="145">
        <f t="shared" si="91"/>
        <v>0</v>
      </c>
      <c r="BB586" s="145">
        <f t="shared" si="92"/>
        <v>0</v>
      </c>
      <c r="BC586" s="145">
        <f t="shared" si="93"/>
        <v>0</v>
      </c>
      <c r="BD586" s="145">
        <f t="shared" si="94"/>
        <v>0</v>
      </c>
      <c r="BE586" s="145">
        <f t="shared" si="95"/>
        <v>0</v>
      </c>
      <c r="CA586" s="176">
        <v>1</v>
      </c>
      <c r="CB586" s="176">
        <v>7</v>
      </c>
      <c r="CZ586" s="145">
        <v>0.00475</v>
      </c>
    </row>
    <row r="587" spans="1:15" ht="12.75">
      <c r="A587" s="177"/>
      <c r="B587" s="178"/>
      <c r="C587" s="243"/>
      <c r="D587" s="244"/>
      <c r="E587" s="244"/>
      <c r="F587" s="244"/>
      <c r="G587" s="245"/>
      <c r="L587" s="179"/>
      <c r="O587" s="169">
        <v>3</v>
      </c>
    </row>
    <row r="588" spans="1:104" ht="12.75">
      <c r="A588" s="170">
        <v>350</v>
      </c>
      <c r="B588" s="171" t="s">
        <v>963</v>
      </c>
      <c r="C588" s="172" t="s">
        <v>964</v>
      </c>
      <c r="D588" s="173" t="s">
        <v>217</v>
      </c>
      <c r="E588" s="174">
        <v>19.8</v>
      </c>
      <c r="F588" s="174">
        <v>0</v>
      </c>
      <c r="G588" s="175">
        <f>E588*F588</f>
        <v>0</v>
      </c>
      <c r="O588" s="169">
        <v>2</v>
      </c>
      <c r="AA588" s="145">
        <v>1</v>
      </c>
      <c r="AB588" s="145">
        <v>7</v>
      </c>
      <c r="AC588" s="145">
        <v>7</v>
      </c>
      <c r="AZ588" s="145">
        <v>2</v>
      </c>
      <c r="BA588" s="145">
        <f>IF(AZ588=1,G588,0)</f>
        <v>0</v>
      </c>
      <c r="BB588" s="145">
        <f>IF(AZ588=2,G588,0)</f>
        <v>0</v>
      </c>
      <c r="BC588" s="145">
        <f>IF(AZ588=3,G588,0)</f>
        <v>0</v>
      </c>
      <c r="BD588" s="145">
        <f>IF(AZ588=4,G588,0)</f>
        <v>0</v>
      </c>
      <c r="BE588" s="145">
        <f>IF(AZ588=5,G588,0)</f>
        <v>0</v>
      </c>
      <c r="CA588" s="176">
        <v>1</v>
      </c>
      <c r="CB588" s="176">
        <v>7</v>
      </c>
      <c r="CZ588" s="145">
        <v>0.00044</v>
      </c>
    </row>
    <row r="589" spans="1:104" ht="12.75">
      <c r="A589" s="170">
        <v>351</v>
      </c>
      <c r="B589" s="171" t="s">
        <v>965</v>
      </c>
      <c r="C589" s="172" t="s">
        <v>966</v>
      </c>
      <c r="D589" s="173" t="s">
        <v>217</v>
      </c>
      <c r="E589" s="174">
        <v>91.095</v>
      </c>
      <c r="F589" s="174">
        <v>0</v>
      </c>
      <c r="G589" s="175">
        <f>E589*F589</f>
        <v>0</v>
      </c>
      <c r="O589" s="169">
        <v>2</v>
      </c>
      <c r="AA589" s="145">
        <v>1</v>
      </c>
      <c r="AB589" s="145">
        <v>7</v>
      </c>
      <c r="AC589" s="145">
        <v>7</v>
      </c>
      <c r="AZ589" s="145">
        <v>2</v>
      </c>
      <c r="BA589" s="145">
        <f>IF(AZ589=1,G589,0)</f>
        <v>0</v>
      </c>
      <c r="BB589" s="145">
        <f>IF(AZ589=2,G589,0)</f>
        <v>0</v>
      </c>
      <c r="BC589" s="145">
        <f>IF(AZ589=3,G589,0)</f>
        <v>0</v>
      </c>
      <c r="BD589" s="145">
        <f>IF(AZ589=4,G589,0)</f>
        <v>0</v>
      </c>
      <c r="BE589" s="145">
        <f>IF(AZ589=5,G589,0)</f>
        <v>0</v>
      </c>
      <c r="CA589" s="176">
        <v>1</v>
      </c>
      <c r="CB589" s="176">
        <v>7</v>
      </c>
      <c r="CZ589" s="145">
        <v>4E-05</v>
      </c>
    </row>
    <row r="590" spans="1:15" ht="12.75">
      <c r="A590" s="177"/>
      <c r="B590" s="178"/>
      <c r="C590" s="243" t="s">
        <v>967</v>
      </c>
      <c r="D590" s="244"/>
      <c r="E590" s="244"/>
      <c r="F590" s="244"/>
      <c r="G590" s="245"/>
      <c r="L590" s="179" t="s">
        <v>967</v>
      </c>
      <c r="O590" s="169">
        <v>3</v>
      </c>
    </row>
    <row r="591" spans="1:104" ht="12.75">
      <c r="A591" s="170">
        <v>352</v>
      </c>
      <c r="B591" s="171" t="s">
        <v>968</v>
      </c>
      <c r="C591" s="172" t="s">
        <v>969</v>
      </c>
      <c r="D591" s="173" t="s">
        <v>86</v>
      </c>
      <c r="E591" s="174">
        <v>40.9</v>
      </c>
      <c r="F591" s="174">
        <v>0</v>
      </c>
      <c r="G591" s="175">
        <f>E591*F591</f>
        <v>0</v>
      </c>
      <c r="O591" s="169">
        <v>2</v>
      </c>
      <c r="AA591" s="145">
        <v>1</v>
      </c>
      <c r="AB591" s="145">
        <v>7</v>
      </c>
      <c r="AC591" s="145">
        <v>7</v>
      </c>
      <c r="AZ591" s="145">
        <v>2</v>
      </c>
      <c r="BA591" s="145">
        <f>IF(AZ591=1,G591,0)</f>
        <v>0</v>
      </c>
      <c r="BB591" s="145">
        <f>IF(AZ591=2,G591,0)</f>
        <v>0</v>
      </c>
      <c r="BC591" s="145">
        <f>IF(AZ591=3,G591,0)</f>
        <v>0</v>
      </c>
      <c r="BD591" s="145">
        <f>IF(AZ591=4,G591,0)</f>
        <v>0</v>
      </c>
      <c r="BE591" s="145">
        <f>IF(AZ591=5,G591,0)</f>
        <v>0</v>
      </c>
      <c r="CA591" s="176">
        <v>1</v>
      </c>
      <c r="CB591" s="176">
        <v>7</v>
      </c>
      <c r="CZ591" s="145">
        <v>0</v>
      </c>
    </row>
    <row r="592" spans="1:104" ht="12.75">
      <c r="A592" s="170">
        <v>353</v>
      </c>
      <c r="B592" s="171" t="s">
        <v>970</v>
      </c>
      <c r="C592" s="172" t="s">
        <v>971</v>
      </c>
      <c r="D592" s="173" t="s">
        <v>86</v>
      </c>
      <c r="E592" s="174">
        <v>530.9</v>
      </c>
      <c r="F592" s="174">
        <v>0</v>
      </c>
      <c r="G592" s="175">
        <f>E592*F592</f>
        <v>0</v>
      </c>
      <c r="O592" s="169">
        <v>2</v>
      </c>
      <c r="AA592" s="145">
        <v>1</v>
      </c>
      <c r="AB592" s="145">
        <v>7</v>
      </c>
      <c r="AC592" s="145">
        <v>7</v>
      </c>
      <c r="AZ592" s="145">
        <v>2</v>
      </c>
      <c r="BA592" s="145">
        <f>IF(AZ592=1,G592,0)</f>
        <v>0</v>
      </c>
      <c r="BB592" s="145">
        <f>IF(AZ592=2,G592,0)</f>
        <v>0</v>
      </c>
      <c r="BC592" s="145">
        <f>IF(AZ592=3,G592,0)</f>
        <v>0</v>
      </c>
      <c r="BD592" s="145">
        <f>IF(AZ592=4,G592,0)</f>
        <v>0</v>
      </c>
      <c r="BE592" s="145">
        <f>IF(AZ592=5,G592,0)</f>
        <v>0</v>
      </c>
      <c r="CA592" s="176">
        <v>1</v>
      </c>
      <c r="CB592" s="176">
        <v>7</v>
      </c>
      <c r="CZ592" s="145">
        <v>0.0008</v>
      </c>
    </row>
    <row r="593" spans="1:15" ht="12.75">
      <c r="A593" s="177"/>
      <c r="B593" s="178"/>
      <c r="C593" s="243"/>
      <c r="D593" s="244"/>
      <c r="E593" s="244"/>
      <c r="F593" s="244"/>
      <c r="G593" s="245"/>
      <c r="L593" s="179"/>
      <c r="O593" s="169">
        <v>3</v>
      </c>
    </row>
    <row r="594" spans="1:104" ht="12.75">
      <c r="A594" s="170">
        <v>354</v>
      </c>
      <c r="B594" s="171" t="s">
        <v>972</v>
      </c>
      <c r="C594" s="172" t="s">
        <v>973</v>
      </c>
      <c r="D594" s="173" t="s">
        <v>134</v>
      </c>
      <c r="E594" s="174">
        <v>147</v>
      </c>
      <c r="F594" s="174">
        <v>0</v>
      </c>
      <c r="G594" s="175">
        <f>E594*F594</f>
        <v>0</v>
      </c>
      <c r="O594" s="169">
        <v>2</v>
      </c>
      <c r="AA594" s="145">
        <v>3</v>
      </c>
      <c r="AB594" s="145">
        <v>7</v>
      </c>
      <c r="AC594" s="145" t="s">
        <v>972</v>
      </c>
      <c r="AZ594" s="145">
        <v>2</v>
      </c>
      <c r="BA594" s="145">
        <f>IF(AZ594=1,G594,0)</f>
        <v>0</v>
      </c>
      <c r="BB594" s="145">
        <f>IF(AZ594=2,G594,0)</f>
        <v>0</v>
      </c>
      <c r="BC594" s="145">
        <f>IF(AZ594=3,G594,0)</f>
        <v>0</v>
      </c>
      <c r="BD594" s="145">
        <f>IF(AZ594=4,G594,0)</f>
        <v>0</v>
      </c>
      <c r="BE594" s="145">
        <f>IF(AZ594=5,G594,0)</f>
        <v>0</v>
      </c>
      <c r="CA594" s="176">
        <v>3</v>
      </c>
      <c r="CB594" s="176">
        <v>7</v>
      </c>
      <c r="CZ594" s="145">
        <v>0.001</v>
      </c>
    </row>
    <row r="595" spans="1:104" ht="12.75">
      <c r="A595" s="170">
        <v>355</v>
      </c>
      <c r="B595" s="171" t="s">
        <v>974</v>
      </c>
      <c r="C595" s="172" t="s">
        <v>975</v>
      </c>
      <c r="D595" s="173" t="s">
        <v>134</v>
      </c>
      <c r="E595" s="174">
        <v>43.68</v>
      </c>
      <c r="F595" s="174">
        <v>0</v>
      </c>
      <c r="G595" s="175">
        <f>E595*F595</f>
        <v>0</v>
      </c>
      <c r="O595" s="169">
        <v>2</v>
      </c>
      <c r="AA595" s="145">
        <v>3</v>
      </c>
      <c r="AB595" s="145">
        <v>7</v>
      </c>
      <c r="AC595" s="145">
        <v>585820103</v>
      </c>
      <c r="AZ595" s="145">
        <v>2</v>
      </c>
      <c r="BA595" s="145">
        <f>IF(AZ595=1,G595,0)</f>
        <v>0</v>
      </c>
      <c r="BB595" s="145">
        <f>IF(AZ595=2,G595,0)</f>
        <v>0</v>
      </c>
      <c r="BC595" s="145">
        <f>IF(AZ595=3,G595,0)</f>
        <v>0</v>
      </c>
      <c r="BD595" s="145">
        <f>IF(AZ595=4,G595,0)</f>
        <v>0</v>
      </c>
      <c r="BE595" s="145">
        <f>IF(AZ595=5,G595,0)</f>
        <v>0</v>
      </c>
      <c r="CA595" s="176">
        <v>3</v>
      </c>
      <c r="CB595" s="176">
        <v>7</v>
      </c>
      <c r="CZ595" s="145">
        <v>0.001</v>
      </c>
    </row>
    <row r="596" spans="1:104" ht="12.75">
      <c r="A596" s="170">
        <v>356</v>
      </c>
      <c r="B596" s="171" t="s">
        <v>976</v>
      </c>
      <c r="C596" s="172" t="s">
        <v>977</v>
      </c>
      <c r="D596" s="173" t="s">
        <v>134</v>
      </c>
      <c r="E596" s="174">
        <v>14.56</v>
      </c>
      <c r="F596" s="174">
        <v>0</v>
      </c>
      <c r="G596" s="175">
        <f>E596*F596</f>
        <v>0</v>
      </c>
      <c r="O596" s="169">
        <v>2</v>
      </c>
      <c r="AA596" s="145">
        <v>3</v>
      </c>
      <c r="AB596" s="145">
        <v>7</v>
      </c>
      <c r="AC596" s="145">
        <v>5858201560</v>
      </c>
      <c r="AZ596" s="145">
        <v>2</v>
      </c>
      <c r="BA596" s="145">
        <f>IF(AZ596=1,G596,0)</f>
        <v>0</v>
      </c>
      <c r="BB596" s="145">
        <f>IF(AZ596=2,G596,0)</f>
        <v>0</v>
      </c>
      <c r="BC596" s="145">
        <f>IF(AZ596=3,G596,0)</f>
        <v>0</v>
      </c>
      <c r="BD596" s="145">
        <f>IF(AZ596=4,G596,0)</f>
        <v>0</v>
      </c>
      <c r="BE596" s="145">
        <f>IF(AZ596=5,G596,0)</f>
        <v>0</v>
      </c>
      <c r="CA596" s="176">
        <v>3</v>
      </c>
      <c r="CB596" s="176">
        <v>7</v>
      </c>
      <c r="CZ596" s="145">
        <v>0.001</v>
      </c>
    </row>
    <row r="597" spans="1:104" ht="12.75">
      <c r="A597" s="170">
        <v>357</v>
      </c>
      <c r="B597" s="171" t="s">
        <v>978</v>
      </c>
      <c r="C597" s="172" t="s">
        <v>979</v>
      </c>
      <c r="D597" s="173" t="s">
        <v>86</v>
      </c>
      <c r="E597" s="174">
        <v>573.372</v>
      </c>
      <c r="F597" s="174">
        <v>0</v>
      </c>
      <c r="G597" s="175">
        <f>E597*F597</f>
        <v>0</v>
      </c>
      <c r="O597" s="169">
        <v>2</v>
      </c>
      <c r="AA597" s="145">
        <v>3</v>
      </c>
      <c r="AB597" s="145">
        <v>7</v>
      </c>
      <c r="AC597" s="145">
        <v>597642031</v>
      </c>
      <c r="AZ597" s="145">
        <v>2</v>
      </c>
      <c r="BA597" s="145">
        <f>IF(AZ597=1,G597,0)</f>
        <v>0</v>
      </c>
      <c r="BB597" s="145">
        <f>IF(AZ597=2,G597,0)</f>
        <v>0</v>
      </c>
      <c r="BC597" s="145">
        <f>IF(AZ597=3,G597,0)</f>
        <v>0</v>
      </c>
      <c r="BD597" s="145">
        <f>IF(AZ597=4,G597,0)</f>
        <v>0</v>
      </c>
      <c r="BE597" s="145">
        <f>IF(AZ597=5,G597,0)</f>
        <v>0</v>
      </c>
      <c r="CA597" s="176">
        <v>3</v>
      </c>
      <c r="CB597" s="176">
        <v>7</v>
      </c>
      <c r="CZ597" s="145">
        <v>0.0192</v>
      </c>
    </row>
    <row r="598" spans="1:15" ht="12.75">
      <c r="A598" s="177"/>
      <c r="B598" s="178"/>
      <c r="C598" s="243"/>
      <c r="D598" s="244"/>
      <c r="E598" s="244"/>
      <c r="F598" s="244"/>
      <c r="G598" s="245"/>
      <c r="L598" s="179"/>
      <c r="O598" s="169">
        <v>3</v>
      </c>
    </row>
    <row r="599" spans="1:104" ht="22.5">
      <c r="A599" s="170">
        <v>358</v>
      </c>
      <c r="B599" s="171" t="s">
        <v>980</v>
      </c>
      <c r="C599" s="172" t="s">
        <v>981</v>
      </c>
      <c r="D599" s="173" t="s">
        <v>86</v>
      </c>
      <c r="E599" s="174">
        <v>9.3312</v>
      </c>
      <c r="F599" s="174">
        <v>0</v>
      </c>
      <c r="G599" s="175">
        <f>E599*F599</f>
        <v>0</v>
      </c>
      <c r="O599" s="169">
        <v>2</v>
      </c>
      <c r="AA599" s="145">
        <v>3</v>
      </c>
      <c r="AB599" s="145">
        <v>7</v>
      </c>
      <c r="AC599" s="145">
        <v>597642400</v>
      </c>
      <c r="AZ599" s="145">
        <v>2</v>
      </c>
      <c r="BA599" s="145">
        <f>IF(AZ599=1,G599,0)</f>
        <v>0</v>
      </c>
      <c r="BB599" s="145">
        <f>IF(AZ599=2,G599,0)</f>
        <v>0</v>
      </c>
      <c r="BC599" s="145">
        <f>IF(AZ599=3,G599,0)</f>
        <v>0</v>
      </c>
      <c r="BD599" s="145">
        <f>IF(AZ599=4,G599,0)</f>
        <v>0</v>
      </c>
      <c r="BE599" s="145">
        <f>IF(AZ599=5,G599,0)</f>
        <v>0</v>
      </c>
      <c r="CA599" s="176">
        <v>3</v>
      </c>
      <c r="CB599" s="176">
        <v>7</v>
      </c>
      <c r="CZ599" s="145">
        <v>0.0192</v>
      </c>
    </row>
    <row r="600" spans="1:15" ht="12.75">
      <c r="A600" s="177"/>
      <c r="B600" s="178"/>
      <c r="C600" s="243" t="s">
        <v>982</v>
      </c>
      <c r="D600" s="244"/>
      <c r="E600" s="244"/>
      <c r="F600" s="244"/>
      <c r="G600" s="245"/>
      <c r="L600" s="179" t="s">
        <v>982</v>
      </c>
      <c r="O600" s="169">
        <v>3</v>
      </c>
    </row>
    <row r="601" spans="1:104" ht="12.75">
      <c r="A601" s="170">
        <v>359</v>
      </c>
      <c r="B601" s="171" t="s">
        <v>983</v>
      </c>
      <c r="C601" s="172" t="s">
        <v>984</v>
      </c>
      <c r="D601" s="173" t="s">
        <v>189</v>
      </c>
      <c r="E601" s="174">
        <v>1111.1292</v>
      </c>
      <c r="F601" s="174">
        <v>0</v>
      </c>
      <c r="G601" s="175">
        <f>E601*F601</f>
        <v>0</v>
      </c>
      <c r="O601" s="169">
        <v>2</v>
      </c>
      <c r="AA601" s="145">
        <v>3</v>
      </c>
      <c r="AB601" s="145">
        <v>7</v>
      </c>
      <c r="AC601" s="145">
        <v>597642410</v>
      </c>
      <c r="AZ601" s="145">
        <v>2</v>
      </c>
      <c r="BA601" s="145">
        <f>IF(AZ601=1,G601,0)</f>
        <v>0</v>
      </c>
      <c r="BB601" s="145">
        <f>IF(AZ601=2,G601,0)</f>
        <v>0</v>
      </c>
      <c r="BC601" s="145">
        <f>IF(AZ601=3,G601,0)</f>
        <v>0</v>
      </c>
      <c r="BD601" s="145">
        <f>IF(AZ601=4,G601,0)</f>
        <v>0</v>
      </c>
      <c r="BE601" s="145">
        <f>IF(AZ601=5,G601,0)</f>
        <v>0</v>
      </c>
      <c r="CA601" s="176">
        <v>3</v>
      </c>
      <c r="CB601" s="176">
        <v>7</v>
      </c>
      <c r="CZ601" s="145">
        <v>0.00045</v>
      </c>
    </row>
    <row r="602" spans="1:104" ht="12.75">
      <c r="A602" s="170">
        <v>360</v>
      </c>
      <c r="B602" s="171" t="s">
        <v>985</v>
      </c>
      <c r="C602" s="172" t="s">
        <v>986</v>
      </c>
      <c r="D602" s="173" t="s">
        <v>61</v>
      </c>
      <c r="E602" s="174"/>
      <c r="F602" s="174">
        <v>0</v>
      </c>
      <c r="G602" s="175">
        <f>E602*F602</f>
        <v>0</v>
      </c>
      <c r="O602" s="169">
        <v>2</v>
      </c>
      <c r="AA602" s="145">
        <v>7</v>
      </c>
      <c r="AB602" s="145">
        <v>1002</v>
      </c>
      <c r="AC602" s="145">
        <v>5</v>
      </c>
      <c r="AZ602" s="145">
        <v>2</v>
      </c>
      <c r="BA602" s="145">
        <f>IF(AZ602=1,G602,0)</f>
        <v>0</v>
      </c>
      <c r="BB602" s="145">
        <f>IF(AZ602=2,G602,0)</f>
        <v>0</v>
      </c>
      <c r="BC602" s="145">
        <f>IF(AZ602=3,G602,0)</f>
        <v>0</v>
      </c>
      <c r="BD602" s="145">
        <f>IF(AZ602=4,G602,0)</f>
        <v>0</v>
      </c>
      <c r="BE602" s="145">
        <f>IF(AZ602=5,G602,0)</f>
        <v>0</v>
      </c>
      <c r="CA602" s="176">
        <v>7</v>
      </c>
      <c r="CB602" s="176">
        <v>1002</v>
      </c>
      <c r="CZ602" s="145">
        <v>0</v>
      </c>
    </row>
    <row r="603" spans="1:57" ht="12.75">
      <c r="A603" s="180"/>
      <c r="B603" s="181" t="s">
        <v>75</v>
      </c>
      <c r="C603" s="182" t="str">
        <f>CONCATENATE(B580," ",C580)</f>
        <v>771 Podlahy z dlaždic a obklady</v>
      </c>
      <c r="D603" s="183"/>
      <c r="E603" s="184"/>
      <c r="F603" s="185"/>
      <c r="G603" s="186">
        <f>SUM(G580:G602)</f>
        <v>0</v>
      </c>
      <c r="O603" s="169">
        <v>4</v>
      </c>
      <c r="BA603" s="187">
        <f>SUM(BA580:BA602)</f>
        <v>0</v>
      </c>
      <c r="BB603" s="187">
        <f>SUM(BB580:BB602)</f>
        <v>0</v>
      </c>
      <c r="BC603" s="187">
        <f>SUM(BC580:BC602)</f>
        <v>0</v>
      </c>
      <c r="BD603" s="187">
        <f>SUM(BD580:BD602)</f>
        <v>0</v>
      </c>
      <c r="BE603" s="187">
        <f>SUM(BE580:BE602)</f>
        <v>0</v>
      </c>
    </row>
    <row r="604" spans="1:15" ht="12.75">
      <c r="A604" s="162" t="s">
        <v>72</v>
      </c>
      <c r="B604" s="163" t="s">
        <v>987</v>
      </c>
      <c r="C604" s="164" t="s">
        <v>988</v>
      </c>
      <c r="D604" s="165"/>
      <c r="E604" s="166"/>
      <c r="F604" s="166"/>
      <c r="G604" s="167"/>
      <c r="H604" s="168"/>
      <c r="I604" s="168"/>
      <c r="O604" s="169">
        <v>1</v>
      </c>
    </row>
    <row r="605" spans="1:104" ht="12.75">
      <c r="A605" s="170">
        <v>361</v>
      </c>
      <c r="B605" s="171" t="s">
        <v>989</v>
      </c>
      <c r="C605" s="172" t="s">
        <v>990</v>
      </c>
      <c r="D605" s="173" t="s">
        <v>86</v>
      </c>
      <c r="E605" s="174">
        <v>195.1</v>
      </c>
      <c r="F605" s="174">
        <v>0</v>
      </c>
      <c r="G605" s="175">
        <f aca="true" t="shared" si="96" ref="G605:G618">E605*F605</f>
        <v>0</v>
      </c>
      <c r="O605" s="169">
        <v>2</v>
      </c>
      <c r="AA605" s="145">
        <v>1</v>
      </c>
      <c r="AB605" s="145">
        <v>7</v>
      </c>
      <c r="AC605" s="145">
        <v>7</v>
      </c>
      <c r="AZ605" s="145">
        <v>2</v>
      </c>
      <c r="BA605" s="145">
        <f aca="true" t="shared" si="97" ref="BA605:BA618">IF(AZ605=1,G605,0)</f>
        <v>0</v>
      </c>
      <c r="BB605" s="145">
        <f aca="true" t="shared" si="98" ref="BB605:BB618">IF(AZ605=2,G605,0)</f>
        <v>0</v>
      </c>
      <c r="BC605" s="145">
        <f aca="true" t="shared" si="99" ref="BC605:BC618">IF(AZ605=3,G605,0)</f>
        <v>0</v>
      </c>
      <c r="BD605" s="145">
        <f aca="true" t="shared" si="100" ref="BD605:BD618">IF(AZ605=4,G605,0)</f>
        <v>0</v>
      </c>
      <c r="BE605" s="145">
        <f aca="true" t="shared" si="101" ref="BE605:BE618">IF(AZ605=5,G605,0)</f>
        <v>0</v>
      </c>
      <c r="CA605" s="176">
        <v>1</v>
      </c>
      <c r="CB605" s="176">
        <v>7</v>
      </c>
      <c r="CZ605" s="145">
        <v>0</v>
      </c>
    </row>
    <row r="606" spans="1:104" ht="22.5">
      <c r="A606" s="170">
        <v>362</v>
      </c>
      <c r="B606" s="171" t="s">
        <v>991</v>
      </c>
      <c r="C606" s="172" t="s">
        <v>992</v>
      </c>
      <c r="D606" s="173" t="s">
        <v>217</v>
      </c>
      <c r="E606" s="174">
        <v>116.326</v>
      </c>
      <c r="F606" s="174">
        <v>0</v>
      </c>
      <c r="G606" s="175">
        <f t="shared" si="96"/>
        <v>0</v>
      </c>
      <c r="O606" s="169">
        <v>2</v>
      </c>
      <c r="AA606" s="145">
        <v>1</v>
      </c>
      <c r="AB606" s="145">
        <v>7</v>
      </c>
      <c r="AC606" s="145">
        <v>7</v>
      </c>
      <c r="AZ606" s="145">
        <v>2</v>
      </c>
      <c r="BA606" s="145">
        <f t="shared" si="97"/>
        <v>0</v>
      </c>
      <c r="BB606" s="145">
        <f t="shared" si="98"/>
        <v>0</v>
      </c>
      <c r="BC606" s="145">
        <f t="shared" si="99"/>
        <v>0</v>
      </c>
      <c r="BD606" s="145">
        <f t="shared" si="100"/>
        <v>0</v>
      </c>
      <c r="BE606" s="145">
        <f t="shared" si="101"/>
        <v>0</v>
      </c>
      <c r="CA606" s="176">
        <v>1</v>
      </c>
      <c r="CB606" s="176">
        <v>7</v>
      </c>
      <c r="CZ606" s="145">
        <v>2E-05</v>
      </c>
    </row>
    <row r="607" spans="1:104" ht="12.75">
      <c r="A607" s="170">
        <v>363</v>
      </c>
      <c r="B607" s="171" t="s">
        <v>993</v>
      </c>
      <c r="C607" s="172" t="s">
        <v>994</v>
      </c>
      <c r="D607" s="173" t="s">
        <v>217</v>
      </c>
      <c r="E607" s="174">
        <v>28.975</v>
      </c>
      <c r="F607" s="174">
        <v>0</v>
      </c>
      <c r="G607" s="175">
        <f t="shared" si="96"/>
        <v>0</v>
      </c>
      <c r="O607" s="169">
        <v>2</v>
      </c>
      <c r="AA607" s="145">
        <v>1</v>
      </c>
      <c r="AB607" s="145">
        <v>7</v>
      </c>
      <c r="AC607" s="145">
        <v>7</v>
      </c>
      <c r="AZ607" s="145">
        <v>2</v>
      </c>
      <c r="BA607" s="145">
        <f t="shared" si="97"/>
        <v>0</v>
      </c>
      <c r="BB607" s="145">
        <f t="shared" si="98"/>
        <v>0</v>
      </c>
      <c r="BC607" s="145">
        <f t="shared" si="99"/>
        <v>0</v>
      </c>
      <c r="BD607" s="145">
        <f t="shared" si="100"/>
        <v>0</v>
      </c>
      <c r="BE607" s="145">
        <f t="shared" si="101"/>
        <v>0</v>
      </c>
      <c r="CA607" s="176">
        <v>1</v>
      </c>
      <c r="CB607" s="176">
        <v>7</v>
      </c>
      <c r="CZ607" s="145">
        <v>0.00019</v>
      </c>
    </row>
    <row r="608" spans="1:104" ht="12.75">
      <c r="A608" s="170">
        <v>364</v>
      </c>
      <c r="B608" s="171" t="s">
        <v>995</v>
      </c>
      <c r="C608" s="172" t="s">
        <v>996</v>
      </c>
      <c r="D608" s="173" t="s">
        <v>86</v>
      </c>
      <c r="E608" s="174">
        <v>143.4</v>
      </c>
      <c r="F608" s="174">
        <v>0</v>
      </c>
      <c r="G608" s="175">
        <f t="shared" si="96"/>
        <v>0</v>
      </c>
      <c r="O608" s="169">
        <v>2</v>
      </c>
      <c r="AA608" s="145">
        <v>1</v>
      </c>
      <c r="AB608" s="145">
        <v>7</v>
      </c>
      <c r="AC608" s="145">
        <v>7</v>
      </c>
      <c r="AZ608" s="145">
        <v>2</v>
      </c>
      <c r="BA608" s="145">
        <f t="shared" si="97"/>
        <v>0</v>
      </c>
      <c r="BB608" s="145">
        <f t="shared" si="98"/>
        <v>0</v>
      </c>
      <c r="BC608" s="145">
        <f t="shared" si="99"/>
        <v>0</v>
      </c>
      <c r="BD608" s="145">
        <f t="shared" si="100"/>
        <v>0</v>
      </c>
      <c r="BE608" s="145">
        <f t="shared" si="101"/>
        <v>0</v>
      </c>
      <c r="CA608" s="176">
        <v>1</v>
      </c>
      <c r="CB608" s="176">
        <v>7</v>
      </c>
      <c r="CZ608" s="145">
        <v>0.0004</v>
      </c>
    </row>
    <row r="609" spans="1:104" ht="22.5">
      <c r="A609" s="170">
        <v>365</v>
      </c>
      <c r="B609" s="171" t="s">
        <v>997</v>
      </c>
      <c r="C609" s="172" t="s">
        <v>998</v>
      </c>
      <c r="D609" s="173" t="s">
        <v>86</v>
      </c>
      <c r="E609" s="174">
        <v>51.7</v>
      </c>
      <c r="F609" s="174">
        <v>0</v>
      </c>
      <c r="G609" s="175">
        <f t="shared" si="96"/>
        <v>0</v>
      </c>
      <c r="O609" s="169">
        <v>2</v>
      </c>
      <c r="AA609" s="145">
        <v>1</v>
      </c>
      <c r="AB609" s="145">
        <v>7</v>
      </c>
      <c r="AC609" s="145">
        <v>7</v>
      </c>
      <c r="AZ609" s="145">
        <v>2</v>
      </c>
      <c r="BA609" s="145">
        <f t="shared" si="97"/>
        <v>0</v>
      </c>
      <c r="BB609" s="145">
        <f t="shared" si="98"/>
        <v>0</v>
      </c>
      <c r="BC609" s="145">
        <f t="shared" si="99"/>
        <v>0</v>
      </c>
      <c r="BD609" s="145">
        <f t="shared" si="100"/>
        <v>0</v>
      </c>
      <c r="BE609" s="145">
        <f t="shared" si="101"/>
        <v>0</v>
      </c>
      <c r="CA609" s="176">
        <v>1</v>
      </c>
      <c r="CB609" s="176">
        <v>7</v>
      </c>
      <c r="CZ609" s="145">
        <v>0.00036</v>
      </c>
    </row>
    <row r="610" spans="1:104" ht="12.75">
      <c r="A610" s="170">
        <v>366</v>
      </c>
      <c r="B610" s="171" t="s">
        <v>999</v>
      </c>
      <c r="C610" s="172" t="s">
        <v>1000</v>
      </c>
      <c r="D610" s="173" t="s">
        <v>86</v>
      </c>
      <c r="E610" s="174">
        <v>1.4</v>
      </c>
      <c r="F610" s="174">
        <v>0</v>
      </c>
      <c r="G610" s="175">
        <f t="shared" si="96"/>
        <v>0</v>
      </c>
      <c r="O610" s="169">
        <v>2</v>
      </c>
      <c r="AA610" s="145">
        <v>1</v>
      </c>
      <c r="AB610" s="145">
        <v>7</v>
      </c>
      <c r="AC610" s="145">
        <v>7</v>
      </c>
      <c r="AZ610" s="145">
        <v>2</v>
      </c>
      <c r="BA610" s="145">
        <f t="shared" si="97"/>
        <v>0</v>
      </c>
      <c r="BB610" s="145">
        <f t="shared" si="98"/>
        <v>0</v>
      </c>
      <c r="BC610" s="145">
        <f t="shared" si="99"/>
        <v>0</v>
      </c>
      <c r="BD610" s="145">
        <f t="shared" si="100"/>
        <v>0</v>
      </c>
      <c r="BE610" s="145">
        <f t="shared" si="101"/>
        <v>0</v>
      </c>
      <c r="CA610" s="176">
        <v>1</v>
      </c>
      <c r="CB610" s="176">
        <v>7</v>
      </c>
      <c r="CZ610" s="145">
        <v>0.0042</v>
      </c>
    </row>
    <row r="611" spans="1:104" ht="12.75">
      <c r="A611" s="170">
        <v>367</v>
      </c>
      <c r="B611" s="171" t="s">
        <v>1001</v>
      </c>
      <c r="C611" s="172" t="s">
        <v>1002</v>
      </c>
      <c r="D611" s="173" t="s">
        <v>217</v>
      </c>
      <c r="E611" s="174">
        <v>5.4</v>
      </c>
      <c r="F611" s="174">
        <v>0</v>
      </c>
      <c r="G611" s="175">
        <f t="shared" si="96"/>
        <v>0</v>
      </c>
      <c r="O611" s="169">
        <v>2</v>
      </c>
      <c r="AA611" s="145">
        <v>1</v>
      </c>
      <c r="AB611" s="145">
        <v>7</v>
      </c>
      <c r="AC611" s="145">
        <v>7</v>
      </c>
      <c r="AZ611" s="145">
        <v>2</v>
      </c>
      <c r="BA611" s="145">
        <f t="shared" si="97"/>
        <v>0</v>
      </c>
      <c r="BB611" s="145">
        <f t="shared" si="98"/>
        <v>0</v>
      </c>
      <c r="BC611" s="145">
        <f t="shared" si="99"/>
        <v>0</v>
      </c>
      <c r="BD611" s="145">
        <f t="shared" si="100"/>
        <v>0</v>
      </c>
      <c r="BE611" s="145">
        <f t="shared" si="101"/>
        <v>0</v>
      </c>
      <c r="CA611" s="176">
        <v>1</v>
      </c>
      <c r="CB611" s="176">
        <v>7</v>
      </c>
      <c r="CZ611" s="145">
        <v>0.00053</v>
      </c>
    </row>
    <row r="612" spans="1:104" ht="12.75">
      <c r="A612" s="170">
        <v>368</v>
      </c>
      <c r="B612" s="171" t="s">
        <v>1003</v>
      </c>
      <c r="C612" s="172" t="s">
        <v>1004</v>
      </c>
      <c r="D612" s="173" t="s">
        <v>217</v>
      </c>
      <c r="E612" s="174">
        <v>3</v>
      </c>
      <c r="F612" s="174">
        <v>0</v>
      </c>
      <c r="G612" s="175">
        <f t="shared" si="96"/>
        <v>0</v>
      </c>
      <c r="O612" s="169">
        <v>2</v>
      </c>
      <c r="AA612" s="145">
        <v>1</v>
      </c>
      <c r="AB612" s="145">
        <v>7</v>
      </c>
      <c r="AC612" s="145">
        <v>7</v>
      </c>
      <c r="AZ612" s="145">
        <v>2</v>
      </c>
      <c r="BA612" s="145">
        <f t="shared" si="97"/>
        <v>0</v>
      </c>
      <c r="BB612" s="145">
        <f t="shared" si="98"/>
        <v>0</v>
      </c>
      <c r="BC612" s="145">
        <f t="shared" si="99"/>
        <v>0</v>
      </c>
      <c r="BD612" s="145">
        <f t="shared" si="100"/>
        <v>0</v>
      </c>
      <c r="BE612" s="145">
        <f t="shared" si="101"/>
        <v>0</v>
      </c>
      <c r="CA612" s="176">
        <v>1</v>
      </c>
      <c r="CB612" s="176">
        <v>7</v>
      </c>
      <c r="CZ612" s="145">
        <v>0.00017</v>
      </c>
    </row>
    <row r="613" spans="1:104" ht="12.75">
      <c r="A613" s="170">
        <v>369</v>
      </c>
      <c r="B613" s="171" t="s">
        <v>1005</v>
      </c>
      <c r="C613" s="172" t="s">
        <v>1006</v>
      </c>
      <c r="D613" s="173" t="s">
        <v>134</v>
      </c>
      <c r="E613" s="174">
        <v>936.48</v>
      </c>
      <c r="F613" s="174">
        <v>0</v>
      </c>
      <c r="G613" s="175">
        <f t="shared" si="96"/>
        <v>0</v>
      </c>
      <c r="O613" s="169">
        <v>2</v>
      </c>
      <c r="AA613" s="145">
        <v>3</v>
      </c>
      <c r="AB613" s="145">
        <v>7</v>
      </c>
      <c r="AC613" s="145" t="s">
        <v>1005</v>
      </c>
      <c r="AZ613" s="145">
        <v>2</v>
      </c>
      <c r="BA613" s="145">
        <f t="shared" si="97"/>
        <v>0</v>
      </c>
      <c r="BB613" s="145">
        <f t="shared" si="98"/>
        <v>0</v>
      </c>
      <c r="BC613" s="145">
        <f t="shared" si="99"/>
        <v>0</v>
      </c>
      <c r="BD613" s="145">
        <f t="shared" si="100"/>
        <v>0</v>
      </c>
      <c r="BE613" s="145">
        <f t="shared" si="101"/>
        <v>0</v>
      </c>
      <c r="CA613" s="176">
        <v>3</v>
      </c>
      <c r="CB613" s="176">
        <v>7</v>
      </c>
      <c r="CZ613" s="145">
        <v>0.001</v>
      </c>
    </row>
    <row r="614" spans="1:104" ht="12.75">
      <c r="A614" s="170">
        <v>370</v>
      </c>
      <c r="B614" s="171" t="s">
        <v>1007</v>
      </c>
      <c r="C614" s="172" t="s">
        <v>1008</v>
      </c>
      <c r="D614" s="173" t="s">
        <v>217</v>
      </c>
      <c r="E614" s="174">
        <v>30.4237</v>
      </c>
      <c r="F614" s="174">
        <v>0</v>
      </c>
      <c r="G614" s="175">
        <f t="shared" si="96"/>
        <v>0</v>
      </c>
      <c r="O614" s="169">
        <v>2</v>
      </c>
      <c r="AA614" s="145">
        <v>3</v>
      </c>
      <c r="AB614" s="145">
        <v>7</v>
      </c>
      <c r="AC614" s="145" t="s">
        <v>1007</v>
      </c>
      <c r="AZ614" s="145">
        <v>2</v>
      </c>
      <c r="BA614" s="145">
        <f t="shared" si="97"/>
        <v>0</v>
      </c>
      <c r="BB614" s="145">
        <f t="shared" si="98"/>
        <v>0</v>
      </c>
      <c r="BC614" s="145">
        <f t="shared" si="99"/>
        <v>0</v>
      </c>
      <c r="BD614" s="145">
        <f t="shared" si="100"/>
        <v>0</v>
      </c>
      <c r="BE614" s="145">
        <f t="shared" si="101"/>
        <v>0</v>
      </c>
      <c r="CA614" s="176">
        <v>3</v>
      </c>
      <c r="CB614" s="176">
        <v>7</v>
      </c>
      <c r="CZ614" s="145">
        <v>0.00015</v>
      </c>
    </row>
    <row r="615" spans="1:104" ht="12.75">
      <c r="A615" s="170">
        <v>371</v>
      </c>
      <c r="B615" s="171" t="s">
        <v>1009</v>
      </c>
      <c r="C615" s="172" t="s">
        <v>1010</v>
      </c>
      <c r="D615" s="173" t="s">
        <v>217</v>
      </c>
      <c r="E615" s="174">
        <v>122.1423</v>
      </c>
      <c r="F615" s="174">
        <v>0</v>
      </c>
      <c r="G615" s="175">
        <f t="shared" si="96"/>
        <v>0</v>
      </c>
      <c r="O615" s="169">
        <v>2</v>
      </c>
      <c r="AA615" s="145">
        <v>3</v>
      </c>
      <c r="AB615" s="145">
        <v>7</v>
      </c>
      <c r="AC615" s="145">
        <v>28342401</v>
      </c>
      <c r="AZ615" s="145">
        <v>2</v>
      </c>
      <c r="BA615" s="145">
        <f t="shared" si="97"/>
        <v>0</v>
      </c>
      <c r="BB615" s="145">
        <f t="shared" si="98"/>
        <v>0</v>
      </c>
      <c r="BC615" s="145">
        <f t="shared" si="99"/>
        <v>0</v>
      </c>
      <c r="BD615" s="145">
        <f t="shared" si="100"/>
        <v>0</v>
      </c>
      <c r="BE615" s="145">
        <f t="shared" si="101"/>
        <v>0</v>
      </c>
      <c r="CA615" s="176">
        <v>3</v>
      </c>
      <c r="CB615" s="176">
        <v>7</v>
      </c>
      <c r="CZ615" s="145">
        <v>0.00012</v>
      </c>
    </row>
    <row r="616" spans="1:104" ht="12.75">
      <c r="A616" s="170">
        <v>372</v>
      </c>
      <c r="B616" s="171" t="s">
        <v>1011</v>
      </c>
      <c r="C616" s="172" t="s">
        <v>1012</v>
      </c>
      <c r="D616" s="173" t="s">
        <v>86</v>
      </c>
      <c r="E616" s="174">
        <v>157.74</v>
      </c>
      <c r="F616" s="174">
        <v>0</v>
      </c>
      <c r="G616" s="175">
        <f t="shared" si="96"/>
        <v>0</v>
      </c>
      <c r="O616" s="169">
        <v>2</v>
      </c>
      <c r="AA616" s="145">
        <v>3</v>
      </c>
      <c r="AB616" s="145">
        <v>7</v>
      </c>
      <c r="AC616" s="145" t="s">
        <v>1011</v>
      </c>
      <c r="AZ616" s="145">
        <v>2</v>
      </c>
      <c r="BA616" s="145">
        <f t="shared" si="97"/>
        <v>0</v>
      </c>
      <c r="BB616" s="145">
        <f t="shared" si="98"/>
        <v>0</v>
      </c>
      <c r="BC616" s="145">
        <f t="shared" si="99"/>
        <v>0</v>
      </c>
      <c r="BD616" s="145">
        <f t="shared" si="100"/>
        <v>0</v>
      </c>
      <c r="BE616" s="145">
        <f t="shared" si="101"/>
        <v>0</v>
      </c>
      <c r="CA616" s="176">
        <v>3</v>
      </c>
      <c r="CB616" s="176">
        <v>7</v>
      </c>
      <c r="CZ616" s="145">
        <v>0.00245</v>
      </c>
    </row>
    <row r="617" spans="1:104" ht="12.75">
      <c r="A617" s="170">
        <v>373</v>
      </c>
      <c r="B617" s="171" t="s">
        <v>1013</v>
      </c>
      <c r="C617" s="172" t="s">
        <v>1014</v>
      </c>
      <c r="D617" s="173" t="s">
        <v>86</v>
      </c>
      <c r="E617" s="174">
        <v>56.87</v>
      </c>
      <c r="F617" s="174">
        <v>0</v>
      </c>
      <c r="G617" s="175">
        <f t="shared" si="96"/>
        <v>0</v>
      </c>
      <c r="O617" s="169">
        <v>2</v>
      </c>
      <c r="AA617" s="145">
        <v>3</v>
      </c>
      <c r="AB617" s="145">
        <v>7</v>
      </c>
      <c r="AC617" s="145" t="s">
        <v>1013</v>
      </c>
      <c r="AZ617" s="145">
        <v>2</v>
      </c>
      <c r="BA617" s="145">
        <f t="shared" si="97"/>
        <v>0</v>
      </c>
      <c r="BB617" s="145">
        <f t="shared" si="98"/>
        <v>0</v>
      </c>
      <c r="BC617" s="145">
        <f t="shared" si="99"/>
        <v>0</v>
      </c>
      <c r="BD617" s="145">
        <f t="shared" si="100"/>
        <v>0</v>
      </c>
      <c r="BE617" s="145">
        <f t="shared" si="101"/>
        <v>0</v>
      </c>
      <c r="CA617" s="176">
        <v>3</v>
      </c>
      <c r="CB617" s="176">
        <v>7</v>
      </c>
      <c r="CZ617" s="145">
        <v>0.00208</v>
      </c>
    </row>
    <row r="618" spans="1:104" ht="12.75">
      <c r="A618" s="170">
        <v>374</v>
      </c>
      <c r="B618" s="171" t="s">
        <v>1015</v>
      </c>
      <c r="C618" s="172" t="s">
        <v>1016</v>
      </c>
      <c r="D618" s="173" t="s">
        <v>61</v>
      </c>
      <c r="E618" s="174"/>
      <c r="F618" s="174">
        <v>0</v>
      </c>
      <c r="G618" s="175">
        <f t="shared" si="96"/>
        <v>0</v>
      </c>
      <c r="O618" s="169">
        <v>2</v>
      </c>
      <c r="AA618" s="145">
        <v>7</v>
      </c>
      <c r="AB618" s="145">
        <v>1002</v>
      </c>
      <c r="AC618" s="145">
        <v>5</v>
      </c>
      <c r="AZ618" s="145">
        <v>2</v>
      </c>
      <c r="BA618" s="145">
        <f t="shared" si="97"/>
        <v>0</v>
      </c>
      <c r="BB618" s="145">
        <f t="shared" si="98"/>
        <v>0</v>
      </c>
      <c r="BC618" s="145">
        <f t="shared" si="99"/>
        <v>0</v>
      </c>
      <c r="BD618" s="145">
        <f t="shared" si="100"/>
        <v>0</v>
      </c>
      <c r="BE618" s="145">
        <f t="shared" si="101"/>
        <v>0</v>
      </c>
      <c r="CA618" s="176">
        <v>7</v>
      </c>
      <c r="CB618" s="176">
        <v>1002</v>
      </c>
      <c r="CZ618" s="145">
        <v>0</v>
      </c>
    </row>
    <row r="619" spans="1:57" ht="12.75">
      <c r="A619" s="180"/>
      <c r="B619" s="181" t="s">
        <v>75</v>
      </c>
      <c r="C619" s="182" t="str">
        <f>CONCATENATE(B604," ",C604)</f>
        <v>776 Podlahy povlakové</v>
      </c>
      <c r="D619" s="183"/>
      <c r="E619" s="184"/>
      <c r="F619" s="185"/>
      <c r="G619" s="186">
        <f>SUM(G604:G618)</f>
        <v>0</v>
      </c>
      <c r="O619" s="169">
        <v>4</v>
      </c>
      <c r="BA619" s="187">
        <f>SUM(BA604:BA618)</f>
        <v>0</v>
      </c>
      <c r="BB619" s="187">
        <f>SUM(BB604:BB618)</f>
        <v>0</v>
      </c>
      <c r="BC619" s="187">
        <f>SUM(BC604:BC618)</f>
        <v>0</v>
      </c>
      <c r="BD619" s="187">
        <f>SUM(BD604:BD618)</f>
        <v>0</v>
      </c>
      <c r="BE619" s="187">
        <f>SUM(BE604:BE618)</f>
        <v>0</v>
      </c>
    </row>
    <row r="620" spans="1:15" ht="12.75">
      <c r="A620" s="162" t="s">
        <v>72</v>
      </c>
      <c r="B620" s="163" t="s">
        <v>1017</v>
      </c>
      <c r="C620" s="164" t="s">
        <v>1018</v>
      </c>
      <c r="D620" s="165"/>
      <c r="E620" s="166"/>
      <c r="F620" s="166"/>
      <c r="G620" s="167"/>
      <c r="H620" s="168"/>
      <c r="I620" s="168"/>
      <c r="O620" s="169">
        <v>1</v>
      </c>
    </row>
    <row r="621" spans="1:104" ht="12.75">
      <c r="A621" s="170">
        <v>375</v>
      </c>
      <c r="B621" s="171" t="s">
        <v>1019</v>
      </c>
      <c r="C621" s="172" t="s">
        <v>1020</v>
      </c>
      <c r="D621" s="173" t="s">
        <v>217</v>
      </c>
      <c r="E621" s="174">
        <v>4.8</v>
      </c>
      <c r="F621" s="174">
        <v>0</v>
      </c>
      <c r="G621" s="175">
        <f>E621*F621</f>
        <v>0</v>
      </c>
      <c r="O621" s="169">
        <v>2</v>
      </c>
      <c r="AA621" s="145">
        <v>1</v>
      </c>
      <c r="AB621" s="145">
        <v>7</v>
      </c>
      <c r="AC621" s="145">
        <v>7</v>
      </c>
      <c r="AZ621" s="145">
        <v>2</v>
      </c>
      <c r="BA621" s="145">
        <f>IF(AZ621=1,G621,0)</f>
        <v>0</v>
      </c>
      <c r="BB621" s="145">
        <f>IF(AZ621=2,G621,0)</f>
        <v>0</v>
      </c>
      <c r="BC621" s="145">
        <f>IF(AZ621=3,G621,0)</f>
        <v>0</v>
      </c>
      <c r="BD621" s="145">
        <f>IF(AZ621=4,G621,0)</f>
        <v>0</v>
      </c>
      <c r="BE621" s="145">
        <f>IF(AZ621=5,G621,0)</f>
        <v>0</v>
      </c>
      <c r="CA621" s="176">
        <v>1</v>
      </c>
      <c r="CB621" s="176">
        <v>7</v>
      </c>
      <c r="CZ621" s="145">
        <v>0</v>
      </c>
    </row>
    <row r="622" spans="1:104" ht="12.75">
      <c r="A622" s="170">
        <v>376</v>
      </c>
      <c r="B622" s="171" t="s">
        <v>1021</v>
      </c>
      <c r="C622" s="172" t="s">
        <v>1022</v>
      </c>
      <c r="D622" s="173" t="s">
        <v>217</v>
      </c>
      <c r="E622" s="174">
        <v>7.04</v>
      </c>
      <c r="F622" s="174">
        <v>0</v>
      </c>
      <c r="G622" s="175">
        <f>E622*F622</f>
        <v>0</v>
      </c>
      <c r="O622" s="169">
        <v>2</v>
      </c>
      <c r="AA622" s="145">
        <v>1</v>
      </c>
      <c r="AB622" s="145">
        <v>7</v>
      </c>
      <c r="AC622" s="145">
        <v>7</v>
      </c>
      <c r="AZ622" s="145">
        <v>2</v>
      </c>
      <c r="BA622" s="145">
        <f>IF(AZ622=1,G622,0)</f>
        <v>0</v>
      </c>
      <c r="BB622" s="145">
        <f>IF(AZ622=2,G622,0)</f>
        <v>0</v>
      </c>
      <c r="BC622" s="145">
        <f>IF(AZ622=3,G622,0)</f>
        <v>0</v>
      </c>
      <c r="BD622" s="145">
        <f>IF(AZ622=4,G622,0)</f>
        <v>0</v>
      </c>
      <c r="BE622" s="145">
        <f>IF(AZ622=5,G622,0)</f>
        <v>0</v>
      </c>
      <c r="CA622" s="176">
        <v>1</v>
      </c>
      <c r="CB622" s="176">
        <v>7</v>
      </c>
      <c r="CZ622" s="145">
        <v>0</v>
      </c>
    </row>
    <row r="623" spans="1:15" ht="12.75">
      <c r="A623" s="177"/>
      <c r="B623" s="178"/>
      <c r="C623" s="243" t="s">
        <v>1023</v>
      </c>
      <c r="D623" s="244"/>
      <c r="E623" s="244"/>
      <c r="F623" s="244"/>
      <c r="G623" s="245"/>
      <c r="L623" s="179" t="s">
        <v>1023</v>
      </c>
      <c r="O623" s="169">
        <v>3</v>
      </c>
    </row>
    <row r="624" spans="1:104" ht="12.75">
      <c r="A624" s="170">
        <v>377</v>
      </c>
      <c r="B624" s="171" t="s">
        <v>1024</v>
      </c>
      <c r="C624" s="172" t="s">
        <v>1025</v>
      </c>
      <c r="D624" s="173" t="s">
        <v>217</v>
      </c>
      <c r="E624" s="174">
        <v>8</v>
      </c>
      <c r="F624" s="174">
        <v>0</v>
      </c>
      <c r="G624" s="175">
        <f>E624*F624</f>
        <v>0</v>
      </c>
      <c r="O624" s="169">
        <v>2</v>
      </c>
      <c r="AA624" s="145">
        <v>1</v>
      </c>
      <c r="AB624" s="145">
        <v>7</v>
      </c>
      <c r="AC624" s="145">
        <v>7</v>
      </c>
      <c r="AZ624" s="145">
        <v>2</v>
      </c>
      <c r="BA624" s="145">
        <f>IF(AZ624=1,G624,0)</f>
        <v>0</v>
      </c>
      <c r="BB624" s="145">
        <f>IF(AZ624=2,G624,0)</f>
        <v>0</v>
      </c>
      <c r="BC624" s="145">
        <f>IF(AZ624=3,G624,0)</f>
        <v>0</v>
      </c>
      <c r="BD624" s="145">
        <f>IF(AZ624=4,G624,0)</f>
        <v>0</v>
      </c>
      <c r="BE624" s="145">
        <f>IF(AZ624=5,G624,0)</f>
        <v>0</v>
      </c>
      <c r="CA624" s="176">
        <v>1</v>
      </c>
      <c r="CB624" s="176">
        <v>7</v>
      </c>
      <c r="CZ624" s="145">
        <v>0</v>
      </c>
    </row>
    <row r="625" spans="1:104" ht="12.75">
      <c r="A625" s="170">
        <v>378</v>
      </c>
      <c r="B625" s="171" t="s">
        <v>1026</v>
      </c>
      <c r="C625" s="172" t="s">
        <v>1027</v>
      </c>
      <c r="D625" s="173" t="s">
        <v>86</v>
      </c>
      <c r="E625" s="174">
        <v>204.6825</v>
      </c>
      <c r="F625" s="174">
        <v>0</v>
      </c>
      <c r="G625" s="175">
        <f>E625*F625</f>
        <v>0</v>
      </c>
      <c r="O625" s="169">
        <v>2</v>
      </c>
      <c r="AA625" s="145">
        <v>1</v>
      </c>
      <c r="AB625" s="145">
        <v>7</v>
      </c>
      <c r="AC625" s="145">
        <v>7</v>
      </c>
      <c r="AZ625" s="145">
        <v>2</v>
      </c>
      <c r="BA625" s="145">
        <f>IF(AZ625=1,G625,0)</f>
        <v>0</v>
      </c>
      <c r="BB625" s="145">
        <f>IF(AZ625=2,G625,0)</f>
        <v>0</v>
      </c>
      <c r="BC625" s="145">
        <f>IF(AZ625=3,G625,0)</f>
        <v>0</v>
      </c>
      <c r="BD625" s="145">
        <f>IF(AZ625=4,G625,0)</f>
        <v>0</v>
      </c>
      <c r="BE625" s="145">
        <f>IF(AZ625=5,G625,0)</f>
        <v>0</v>
      </c>
      <c r="CA625" s="176">
        <v>1</v>
      </c>
      <c r="CB625" s="176">
        <v>7</v>
      </c>
      <c r="CZ625" s="145">
        <v>0.00277</v>
      </c>
    </row>
    <row r="626" spans="1:15" ht="12.75">
      <c r="A626" s="177"/>
      <c r="B626" s="178"/>
      <c r="C626" s="243"/>
      <c r="D626" s="244"/>
      <c r="E626" s="244"/>
      <c r="F626" s="244"/>
      <c r="G626" s="245"/>
      <c r="L626" s="179"/>
      <c r="O626" s="169">
        <v>3</v>
      </c>
    </row>
    <row r="627" spans="1:104" ht="12.75">
      <c r="A627" s="170">
        <v>379</v>
      </c>
      <c r="B627" s="171" t="s">
        <v>1028</v>
      </c>
      <c r="C627" s="172" t="s">
        <v>1029</v>
      </c>
      <c r="D627" s="173" t="s">
        <v>86</v>
      </c>
      <c r="E627" s="174">
        <v>204.6825</v>
      </c>
      <c r="F627" s="174">
        <v>0</v>
      </c>
      <c r="G627" s="175">
        <f>E627*F627</f>
        <v>0</v>
      </c>
      <c r="O627" s="169">
        <v>2</v>
      </c>
      <c r="AA627" s="145">
        <v>1</v>
      </c>
      <c r="AB627" s="145">
        <v>7</v>
      </c>
      <c r="AC627" s="145">
        <v>7</v>
      </c>
      <c r="AZ627" s="145">
        <v>2</v>
      </c>
      <c r="BA627" s="145">
        <f>IF(AZ627=1,G627,0)</f>
        <v>0</v>
      </c>
      <c r="BB627" s="145">
        <f>IF(AZ627=2,G627,0)</f>
        <v>0</v>
      </c>
      <c r="BC627" s="145">
        <f>IF(AZ627=3,G627,0)</f>
        <v>0</v>
      </c>
      <c r="BD627" s="145">
        <f>IF(AZ627=4,G627,0)</f>
        <v>0</v>
      </c>
      <c r="BE627" s="145">
        <f>IF(AZ627=5,G627,0)</f>
        <v>0</v>
      </c>
      <c r="CA627" s="176">
        <v>1</v>
      </c>
      <c r="CB627" s="176">
        <v>7</v>
      </c>
      <c r="CZ627" s="145">
        <v>0.00011</v>
      </c>
    </row>
    <row r="628" spans="1:15" ht="12.75">
      <c r="A628" s="177"/>
      <c r="B628" s="178"/>
      <c r="C628" s="243"/>
      <c r="D628" s="244"/>
      <c r="E628" s="244"/>
      <c r="F628" s="244"/>
      <c r="G628" s="245"/>
      <c r="L628" s="179"/>
      <c r="O628" s="169">
        <v>3</v>
      </c>
    </row>
    <row r="629" spans="1:104" ht="22.5">
      <c r="A629" s="170">
        <v>380</v>
      </c>
      <c r="B629" s="171" t="s">
        <v>1030</v>
      </c>
      <c r="C629" s="172" t="s">
        <v>1031</v>
      </c>
      <c r="D629" s="173" t="s">
        <v>217</v>
      </c>
      <c r="E629" s="174">
        <v>110.58</v>
      </c>
      <c r="F629" s="174">
        <v>0</v>
      </c>
      <c r="G629" s="175">
        <f>E629*F629</f>
        <v>0</v>
      </c>
      <c r="O629" s="169">
        <v>2</v>
      </c>
      <c r="AA629" s="145">
        <v>1</v>
      </c>
      <c r="AB629" s="145">
        <v>7</v>
      </c>
      <c r="AC629" s="145">
        <v>7</v>
      </c>
      <c r="AZ629" s="145">
        <v>2</v>
      </c>
      <c r="BA629" s="145">
        <f>IF(AZ629=1,G629,0)</f>
        <v>0</v>
      </c>
      <c r="BB629" s="145">
        <f>IF(AZ629=2,G629,0)</f>
        <v>0</v>
      </c>
      <c r="BC629" s="145">
        <f>IF(AZ629=3,G629,0)</f>
        <v>0</v>
      </c>
      <c r="BD629" s="145">
        <f>IF(AZ629=4,G629,0)</f>
        <v>0</v>
      </c>
      <c r="BE629" s="145">
        <f>IF(AZ629=5,G629,0)</f>
        <v>0</v>
      </c>
      <c r="CA629" s="176">
        <v>1</v>
      </c>
      <c r="CB629" s="176">
        <v>7</v>
      </c>
      <c r="CZ629" s="145">
        <v>0.00013</v>
      </c>
    </row>
    <row r="630" spans="1:104" ht="22.5">
      <c r="A630" s="170">
        <v>381</v>
      </c>
      <c r="B630" s="171" t="s">
        <v>1032</v>
      </c>
      <c r="C630" s="172" t="s">
        <v>1033</v>
      </c>
      <c r="D630" s="173" t="s">
        <v>217</v>
      </c>
      <c r="E630" s="174">
        <v>13.605</v>
      </c>
      <c r="F630" s="174">
        <v>0</v>
      </c>
      <c r="G630" s="175">
        <f>E630*F630</f>
        <v>0</v>
      </c>
      <c r="O630" s="169">
        <v>2</v>
      </c>
      <c r="AA630" s="145">
        <v>1</v>
      </c>
      <c r="AB630" s="145">
        <v>7</v>
      </c>
      <c r="AC630" s="145">
        <v>7</v>
      </c>
      <c r="AZ630" s="145">
        <v>2</v>
      </c>
      <c r="BA630" s="145">
        <f>IF(AZ630=1,G630,0)</f>
        <v>0</v>
      </c>
      <c r="BB630" s="145">
        <f>IF(AZ630=2,G630,0)</f>
        <v>0</v>
      </c>
      <c r="BC630" s="145">
        <f>IF(AZ630=3,G630,0)</f>
        <v>0</v>
      </c>
      <c r="BD630" s="145">
        <f>IF(AZ630=4,G630,0)</f>
        <v>0</v>
      </c>
      <c r="BE630" s="145">
        <f>IF(AZ630=5,G630,0)</f>
        <v>0</v>
      </c>
      <c r="CA630" s="176">
        <v>1</v>
      </c>
      <c r="CB630" s="176">
        <v>7</v>
      </c>
      <c r="CZ630" s="145">
        <v>0.00013</v>
      </c>
    </row>
    <row r="631" spans="1:15" ht="12.75">
      <c r="A631" s="177"/>
      <c r="B631" s="178"/>
      <c r="C631" s="243"/>
      <c r="D631" s="244"/>
      <c r="E631" s="244"/>
      <c r="F631" s="244"/>
      <c r="G631" s="245"/>
      <c r="L631" s="179"/>
      <c r="O631" s="169">
        <v>3</v>
      </c>
    </row>
    <row r="632" spans="1:104" ht="12.75">
      <c r="A632" s="170">
        <v>382</v>
      </c>
      <c r="B632" s="171" t="s">
        <v>1034</v>
      </c>
      <c r="C632" s="172" t="s">
        <v>1035</v>
      </c>
      <c r="D632" s="173" t="s">
        <v>1036</v>
      </c>
      <c r="E632" s="174">
        <v>3</v>
      </c>
      <c r="F632" s="174">
        <v>0</v>
      </c>
      <c r="G632" s="175">
        <f>E632*F632</f>
        <v>0</v>
      </c>
      <c r="O632" s="169">
        <v>2</v>
      </c>
      <c r="AA632" s="145">
        <v>3</v>
      </c>
      <c r="AB632" s="145">
        <v>7</v>
      </c>
      <c r="AC632" s="145">
        <v>55347598</v>
      </c>
      <c r="AZ632" s="145">
        <v>2</v>
      </c>
      <c r="BA632" s="145">
        <f>IF(AZ632=1,G632,0)</f>
        <v>0</v>
      </c>
      <c r="BB632" s="145">
        <f>IF(AZ632=2,G632,0)</f>
        <v>0</v>
      </c>
      <c r="BC632" s="145">
        <f>IF(AZ632=3,G632,0)</f>
        <v>0</v>
      </c>
      <c r="BD632" s="145">
        <f>IF(AZ632=4,G632,0)</f>
        <v>0</v>
      </c>
      <c r="BE632" s="145">
        <f>IF(AZ632=5,G632,0)</f>
        <v>0</v>
      </c>
      <c r="CA632" s="176">
        <v>3</v>
      </c>
      <c r="CB632" s="176">
        <v>7</v>
      </c>
      <c r="CZ632" s="145">
        <v>0</v>
      </c>
    </row>
    <row r="633" spans="1:15" ht="12.75">
      <c r="A633" s="177"/>
      <c r="B633" s="178"/>
      <c r="C633" s="243" t="s">
        <v>1037</v>
      </c>
      <c r="D633" s="244"/>
      <c r="E633" s="244"/>
      <c r="F633" s="244"/>
      <c r="G633" s="245"/>
      <c r="L633" s="179" t="s">
        <v>1037</v>
      </c>
      <c r="O633" s="169">
        <v>3</v>
      </c>
    </row>
    <row r="634" spans="1:104" ht="12.75">
      <c r="A634" s="170">
        <v>383</v>
      </c>
      <c r="B634" s="171" t="s">
        <v>1038</v>
      </c>
      <c r="C634" s="172" t="s">
        <v>1039</v>
      </c>
      <c r="D634" s="173" t="s">
        <v>86</v>
      </c>
      <c r="E634" s="174">
        <v>224.4267</v>
      </c>
      <c r="F634" s="174">
        <v>0</v>
      </c>
      <c r="G634" s="175">
        <f>E634*F634</f>
        <v>0</v>
      </c>
      <c r="O634" s="169">
        <v>2</v>
      </c>
      <c r="AA634" s="145">
        <v>12</v>
      </c>
      <c r="AB634" s="145">
        <v>1</v>
      </c>
      <c r="AC634" s="145">
        <v>120</v>
      </c>
      <c r="AZ634" s="145">
        <v>2</v>
      </c>
      <c r="BA634" s="145">
        <f>IF(AZ634=1,G634,0)</f>
        <v>0</v>
      </c>
      <c r="BB634" s="145">
        <f>IF(AZ634=2,G634,0)</f>
        <v>0</v>
      </c>
      <c r="BC634" s="145">
        <f>IF(AZ634=3,G634,0)</f>
        <v>0</v>
      </c>
      <c r="BD634" s="145">
        <f>IF(AZ634=4,G634,0)</f>
        <v>0</v>
      </c>
      <c r="BE634" s="145">
        <f>IF(AZ634=5,G634,0)</f>
        <v>0</v>
      </c>
      <c r="CA634" s="176">
        <v>12</v>
      </c>
      <c r="CB634" s="176">
        <v>1</v>
      </c>
      <c r="CZ634" s="145">
        <v>0</v>
      </c>
    </row>
    <row r="635" spans="1:104" ht="12.75">
      <c r="A635" s="170">
        <v>384</v>
      </c>
      <c r="B635" s="171" t="s">
        <v>1040</v>
      </c>
      <c r="C635" s="172" t="s">
        <v>1041</v>
      </c>
      <c r="D635" s="173" t="s">
        <v>61</v>
      </c>
      <c r="E635" s="174"/>
      <c r="F635" s="174">
        <v>0</v>
      </c>
      <c r="G635" s="175">
        <f>E635*F635</f>
        <v>0</v>
      </c>
      <c r="O635" s="169">
        <v>2</v>
      </c>
      <c r="AA635" s="145">
        <v>7</v>
      </c>
      <c r="AB635" s="145">
        <v>1002</v>
      </c>
      <c r="AC635" s="145">
        <v>5</v>
      </c>
      <c r="AZ635" s="145">
        <v>2</v>
      </c>
      <c r="BA635" s="145">
        <f>IF(AZ635=1,G635,0)</f>
        <v>0</v>
      </c>
      <c r="BB635" s="145">
        <f>IF(AZ635=2,G635,0)</f>
        <v>0</v>
      </c>
      <c r="BC635" s="145">
        <f>IF(AZ635=3,G635,0)</f>
        <v>0</v>
      </c>
      <c r="BD635" s="145">
        <f>IF(AZ635=4,G635,0)</f>
        <v>0</v>
      </c>
      <c r="BE635" s="145">
        <f>IF(AZ635=5,G635,0)</f>
        <v>0</v>
      </c>
      <c r="CA635" s="176">
        <v>7</v>
      </c>
      <c r="CB635" s="176">
        <v>1002</v>
      </c>
      <c r="CZ635" s="145">
        <v>0</v>
      </c>
    </row>
    <row r="636" spans="1:57" ht="12.75">
      <c r="A636" s="180"/>
      <c r="B636" s="181" t="s">
        <v>75</v>
      </c>
      <c r="C636" s="182" t="str">
        <f>CONCATENATE(B620," ",C620)</f>
        <v>781 Obklady keramické</v>
      </c>
      <c r="D636" s="183"/>
      <c r="E636" s="184"/>
      <c r="F636" s="185"/>
      <c r="G636" s="186">
        <f>SUM(G620:G635)</f>
        <v>0</v>
      </c>
      <c r="O636" s="169">
        <v>4</v>
      </c>
      <c r="BA636" s="187">
        <f>SUM(BA620:BA635)</f>
        <v>0</v>
      </c>
      <c r="BB636" s="187">
        <f>SUM(BB620:BB635)</f>
        <v>0</v>
      </c>
      <c r="BC636" s="187">
        <f>SUM(BC620:BC635)</f>
        <v>0</v>
      </c>
      <c r="BD636" s="187">
        <f>SUM(BD620:BD635)</f>
        <v>0</v>
      </c>
      <c r="BE636" s="187">
        <f>SUM(BE620:BE635)</f>
        <v>0</v>
      </c>
    </row>
    <row r="637" spans="1:15" ht="12.75">
      <c r="A637" s="162" t="s">
        <v>72</v>
      </c>
      <c r="B637" s="163" t="s">
        <v>1042</v>
      </c>
      <c r="C637" s="164" t="s">
        <v>1043</v>
      </c>
      <c r="D637" s="165"/>
      <c r="E637" s="166"/>
      <c r="F637" s="166"/>
      <c r="G637" s="167"/>
      <c r="H637" s="168"/>
      <c r="I637" s="168"/>
      <c r="O637" s="169">
        <v>1</v>
      </c>
    </row>
    <row r="638" spans="1:104" ht="12.75">
      <c r="A638" s="170">
        <v>385</v>
      </c>
      <c r="B638" s="171" t="s">
        <v>1044</v>
      </c>
      <c r="C638" s="172" t="s">
        <v>1045</v>
      </c>
      <c r="D638" s="173" t="s">
        <v>86</v>
      </c>
      <c r="E638" s="174">
        <v>35.529</v>
      </c>
      <c r="F638" s="174">
        <v>0</v>
      </c>
      <c r="G638" s="175">
        <f>E638*F638</f>
        <v>0</v>
      </c>
      <c r="O638" s="169">
        <v>2</v>
      </c>
      <c r="AA638" s="145">
        <v>1</v>
      </c>
      <c r="AB638" s="145">
        <v>7</v>
      </c>
      <c r="AC638" s="145">
        <v>7</v>
      </c>
      <c r="AZ638" s="145">
        <v>2</v>
      </c>
      <c r="BA638" s="145">
        <f>IF(AZ638=1,G638,0)</f>
        <v>0</v>
      </c>
      <c r="BB638" s="145">
        <f>IF(AZ638=2,G638,0)</f>
        <v>0</v>
      </c>
      <c r="BC638" s="145">
        <f>IF(AZ638=3,G638,0)</f>
        <v>0</v>
      </c>
      <c r="BD638" s="145">
        <f>IF(AZ638=4,G638,0)</f>
        <v>0</v>
      </c>
      <c r="BE638" s="145">
        <f>IF(AZ638=5,G638,0)</f>
        <v>0</v>
      </c>
      <c r="CA638" s="176">
        <v>1</v>
      </c>
      <c r="CB638" s="176">
        <v>7</v>
      </c>
      <c r="CZ638" s="145">
        <v>0.00024</v>
      </c>
    </row>
    <row r="639" spans="1:15" ht="12.75">
      <c r="A639" s="177"/>
      <c r="B639" s="178"/>
      <c r="C639" s="243" t="s">
        <v>1046</v>
      </c>
      <c r="D639" s="244"/>
      <c r="E639" s="244"/>
      <c r="F639" s="244"/>
      <c r="G639" s="245"/>
      <c r="L639" s="179" t="s">
        <v>1046</v>
      </c>
      <c r="O639" s="169">
        <v>3</v>
      </c>
    </row>
    <row r="640" spans="1:104" ht="22.5">
      <c r="A640" s="170">
        <v>386</v>
      </c>
      <c r="B640" s="171" t="s">
        <v>1047</v>
      </c>
      <c r="C640" s="172" t="s">
        <v>1048</v>
      </c>
      <c r="D640" s="173" t="s">
        <v>86</v>
      </c>
      <c r="E640" s="174">
        <v>124.4016</v>
      </c>
      <c r="F640" s="174">
        <v>0</v>
      </c>
      <c r="G640" s="175">
        <f>E640*F640</f>
        <v>0</v>
      </c>
      <c r="O640" s="169">
        <v>2</v>
      </c>
      <c r="AA640" s="145">
        <v>1</v>
      </c>
      <c r="AB640" s="145">
        <v>7</v>
      </c>
      <c r="AC640" s="145">
        <v>7</v>
      </c>
      <c r="AZ640" s="145">
        <v>2</v>
      </c>
      <c r="BA640" s="145">
        <f>IF(AZ640=1,G640,0)</f>
        <v>0</v>
      </c>
      <c r="BB640" s="145">
        <f>IF(AZ640=2,G640,0)</f>
        <v>0</v>
      </c>
      <c r="BC640" s="145">
        <f>IF(AZ640=3,G640,0)</f>
        <v>0</v>
      </c>
      <c r="BD640" s="145">
        <f>IF(AZ640=4,G640,0)</f>
        <v>0</v>
      </c>
      <c r="BE640" s="145">
        <f>IF(AZ640=5,G640,0)</f>
        <v>0</v>
      </c>
      <c r="CA640" s="176">
        <v>1</v>
      </c>
      <c r="CB640" s="176">
        <v>7</v>
      </c>
      <c r="CZ640" s="145">
        <v>8E-05</v>
      </c>
    </row>
    <row r="641" spans="1:15" ht="22.5">
      <c r="A641" s="177"/>
      <c r="B641" s="178"/>
      <c r="C641" s="243" t="s">
        <v>1049</v>
      </c>
      <c r="D641" s="244"/>
      <c r="E641" s="244"/>
      <c r="F641" s="244"/>
      <c r="G641" s="245"/>
      <c r="L641" s="179" t="s">
        <v>1049</v>
      </c>
      <c r="O641" s="169">
        <v>3</v>
      </c>
    </row>
    <row r="642" spans="1:104" ht="12.75">
      <c r="A642" s="170">
        <v>387</v>
      </c>
      <c r="B642" s="171" t="s">
        <v>1050</v>
      </c>
      <c r="C642" s="172" t="s">
        <v>1051</v>
      </c>
      <c r="D642" s="173" t="s">
        <v>86</v>
      </c>
      <c r="E642" s="174">
        <v>1213.705</v>
      </c>
      <c r="F642" s="174">
        <v>0</v>
      </c>
      <c r="G642" s="175">
        <f>E642*F642</f>
        <v>0</v>
      </c>
      <c r="O642" s="169">
        <v>2</v>
      </c>
      <c r="AA642" s="145">
        <v>1</v>
      </c>
      <c r="AB642" s="145">
        <v>7</v>
      </c>
      <c r="AC642" s="145">
        <v>7</v>
      </c>
      <c r="AZ642" s="145">
        <v>2</v>
      </c>
      <c r="BA642" s="145">
        <f>IF(AZ642=1,G642,0)</f>
        <v>0</v>
      </c>
      <c r="BB642" s="145">
        <f>IF(AZ642=2,G642,0)</f>
        <v>0</v>
      </c>
      <c r="BC642" s="145">
        <f>IF(AZ642=3,G642,0)</f>
        <v>0</v>
      </c>
      <c r="BD642" s="145">
        <f>IF(AZ642=4,G642,0)</f>
        <v>0</v>
      </c>
      <c r="BE642" s="145">
        <f>IF(AZ642=5,G642,0)</f>
        <v>0</v>
      </c>
      <c r="CA642" s="176">
        <v>1</v>
      </c>
      <c r="CB642" s="176">
        <v>7</v>
      </c>
      <c r="CZ642" s="145">
        <v>0.00016</v>
      </c>
    </row>
    <row r="643" spans="1:57" ht="12.75">
      <c r="A643" s="180"/>
      <c r="B643" s="181" t="s">
        <v>75</v>
      </c>
      <c r="C643" s="182" t="str">
        <f>CONCATENATE(B637," ",C637)</f>
        <v>783 Nátěry</v>
      </c>
      <c r="D643" s="183"/>
      <c r="E643" s="184"/>
      <c r="F643" s="185"/>
      <c r="G643" s="186">
        <f>SUM(G637:G642)</f>
        <v>0</v>
      </c>
      <c r="O643" s="169">
        <v>4</v>
      </c>
      <c r="BA643" s="187">
        <f>SUM(BA637:BA642)</f>
        <v>0</v>
      </c>
      <c r="BB643" s="187">
        <f>SUM(BB637:BB642)</f>
        <v>0</v>
      </c>
      <c r="BC643" s="187">
        <f>SUM(BC637:BC642)</f>
        <v>0</v>
      </c>
      <c r="BD643" s="187">
        <f>SUM(BD637:BD642)</f>
        <v>0</v>
      </c>
      <c r="BE643" s="187">
        <f>SUM(BE637:BE642)</f>
        <v>0</v>
      </c>
    </row>
    <row r="644" spans="1:15" ht="12.75">
      <c r="A644" s="162" t="s">
        <v>72</v>
      </c>
      <c r="B644" s="163" t="s">
        <v>1052</v>
      </c>
      <c r="C644" s="164" t="s">
        <v>1053</v>
      </c>
      <c r="D644" s="165"/>
      <c r="E644" s="166"/>
      <c r="F644" s="166"/>
      <c r="G644" s="167"/>
      <c r="H644" s="168"/>
      <c r="I644" s="168"/>
      <c r="O644" s="169">
        <v>1</v>
      </c>
    </row>
    <row r="645" spans="1:104" ht="12.75">
      <c r="A645" s="170">
        <v>388</v>
      </c>
      <c r="B645" s="171" t="s">
        <v>1054</v>
      </c>
      <c r="C645" s="172" t="s">
        <v>1055</v>
      </c>
      <c r="D645" s="173" t="s">
        <v>86</v>
      </c>
      <c r="E645" s="174">
        <v>2180.5213</v>
      </c>
      <c r="F645" s="174">
        <v>0</v>
      </c>
      <c r="G645" s="175">
        <f>E645*F645</f>
        <v>0</v>
      </c>
      <c r="O645" s="169">
        <v>2</v>
      </c>
      <c r="AA645" s="145">
        <v>1</v>
      </c>
      <c r="AB645" s="145">
        <v>7</v>
      </c>
      <c r="AC645" s="145">
        <v>7</v>
      </c>
      <c r="AZ645" s="145">
        <v>2</v>
      </c>
      <c r="BA645" s="145">
        <f>IF(AZ645=1,G645,0)</f>
        <v>0</v>
      </c>
      <c r="BB645" s="145">
        <f>IF(AZ645=2,G645,0)</f>
        <v>0</v>
      </c>
      <c r="BC645" s="145">
        <f>IF(AZ645=3,G645,0)</f>
        <v>0</v>
      </c>
      <c r="BD645" s="145">
        <f>IF(AZ645=4,G645,0)</f>
        <v>0</v>
      </c>
      <c r="BE645" s="145">
        <f>IF(AZ645=5,G645,0)</f>
        <v>0</v>
      </c>
      <c r="CA645" s="176">
        <v>1</v>
      </c>
      <c r="CB645" s="176">
        <v>7</v>
      </c>
      <c r="CZ645" s="145">
        <v>0.00029</v>
      </c>
    </row>
    <row r="646" spans="1:15" ht="12.75">
      <c r="A646" s="177"/>
      <c r="B646" s="178"/>
      <c r="C646" s="243" t="s">
        <v>1056</v>
      </c>
      <c r="D646" s="244"/>
      <c r="E646" s="244"/>
      <c r="F646" s="244"/>
      <c r="G646" s="245"/>
      <c r="L646" s="179" t="s">
        <v>1056</v>
      </c>
      <c r="O646" s="169">
        <v>3</v>
      </c>
    </row>
    <row r="647" spans="1:57" ht="12.75">
      <c r="A647" s="180"/>
      <c r="B647" s="181" t="s">
        <v>75</v>
      </c>
      <c r="C647" s="182" t="str">
        <f>CONCATENATE(B644," ",C644)</f>
        <v>784 Malby</v>
      </c>
      <c r="D647" s="183"/>
      <c r="E647" s="184"/>
      <c r="F647" s="185"/>
      <c r="G647" s="186">
        <f>SUM(G644:G646)</f>
        <v>0</v>
      </c>
      <c r="O647" s="169">
        <v>4</v>
      </c>
      <c r="BA647" s="187">
        <f>SUM(BA644:BA646)</f>
        <v>0</v>
      </c>
      <c r="BB647" s="187">
        <f>SUM(BB644:BB646)</f>
        <v>0</v>
      </c>
      <c r="BC647" s="187">
        <f>SUM(BC644:BC646)</f>
        <v>0</v>
      </c>
      <c r="BD647" s="187">
        <f>SUM(BD644:BD646)</f>
        <v>0</v>
      </c>
      <c r="BE647" s="187">
        <f>SUM(BE644:BE646)</f>
        <v>0</v>
      </c>
    </row>
    <row r="648" spans="1:15" ht="12.75">
      <c r="A648" s="162" t="s">
        <v>72</v>
      </c>
      <c r="B648" s="163" t="s">
        <v>1057</v>
      </c>
      <c r="C648" s="164" t="s">
        <v>1058</v>
      </c>
      <c r="D648" s="165"/>
      <c r="E648" s="166"/>
      <c r="F648" s="166"/>
      <c r="G648" s="167"/>
      <c r="H648" s="168"/>
      <c r="I648" s="168"/>
      <c r="O648" s="169">
        <v>1</v>
      </c>
    </row>
    <row r="649" spans="1:104" ht="22.5">
      <c r="A649" s="170">
        <v>389</v>
      </c>
      <c r="B649" s="171" t="s">
        <v>1059</v>
      </c>
      <c r="C649" s="172" t="s">
        <v>1060</v>
      </c>
      <c r="D649" s="173"/>
      <c r="E649" s="174">
        <v>1</v>
      </c>
      <c r="F649" s="174">
        <v>0</v>
      </c>
      <c r="G649" s="175">
        <f>E649*F649</f>
        <v>0</v>
      </c>
      <c r="O649" s="169">
        <v>2</v>
      </c>
      <c r="AA649" s="145">
        <v>11</v>
      </c>
      <c r="AB649" s="145">
        <v>3</v>
      </c>
      <c r="AC649" s="145">
        <v>4</v>
      </c>
      <c r="AZ649" s="145">
        <v>2</v>
      </c>
      <c r="BA649" s="145">
        <f>IF(AZ649=1,G649,0)</f>
        <v>0</v>
      </c>
      <c r="BB649" s="145">
        <f>IF(AZ649=2,G649,0)</f>
        <v>0</v>
      </c>
      <c r="BC649" s="145">
        <f>IF(AZ649=3,G649,0)</f>
        <v>0</v>
      </c>
      <c r="BD649" s="145">
        <f>IF(AZ649=4,G649,0)</f>
        <v>0</v>
      </c>
      <c r="BE649" s="145">
        <f>IF(AZ649=5,G649,0)</f>
        <v>0</v>
      </c>
      <c r="CA649" s="176">
        <v>11</v>
      </c>
      <c r="CB649" s="176">
        <v>3</v>
      </c>
      <c r="CZ649" s="145">
        <v>0</v>
      </c>
    </row>
    <row r="650" spans="1:104" ht="12.75">
      <c r="A650" s="170">
        <v>390</v>
      </c>
      <c r="B650" s="171" t="s">
        <v>1061</v>
      </c>
      <c r="C650" s="172" t="s">
        <v>1062</v>
      </c>
      <c r="D650" s="173" t="s">
        <v>1063</v>
      </c>
      <c r="E650" s="174">
        <v>1</v>
      </c>
      <c r="F650" s="174">
        <v>0</v>
      </c>
      <c r="G650" s="175">
        <f>E650*F650</f>
        <v>0</v>
      </c>
      <c r="O650" s="169">
        <v>2</v>
      </c>
      <c r="AA650" s="145">
        <v>11</v>
      </c>
      <c r="AB650" s="145">
        <v>3</v>
      </c>
      <c r="AC650" s="145">
        <v>5</v>
      </c>
      <c r="AZ650" s="145">
        <v>2</v>
      </c>
      <c r="BA650" s="145">
        <f>IF(AZ650=1,G650,0)</f>
        <v>0</v>
      </c>
      <c r="BB650" s="145">
        <f>IF(AZ650=2,G650,0)</f>
        <v>0</v>
      </c>
      <c r="BC650" s="145">
        <f>IF(AZ650=3,G650,0)</f>
        <v>0</v>
      </c>
      <c r="BD650" s="145">
        <f>IF(AZ650=4,G650,0)</f>
        <v>0</v>
      </c>
      <c r="BE650" s="145">
        <f>IF(AZ650=5,G650,0)</f>
        <v>0</v>
      </c>
      <c r="CA650" s="176">
        <v>11</v>
      </c>
      <c r="CB650" s="176">
        <v>3</v>
      </c>
      <c r="CZ650" s="145">
        <v>0</v>
      </c>
    </row>
    <row r="651" spans="1:15" ht="22.5">
      <c r="A651" s="177"/>
      <c r="B651" s="178"/>
      <c r="C651" s="243" t="s">
        <v>1064</v>
      </c>
      <c r="D651" s="244"/>
      <c r="E651" s="244"/>
      <c r="F651" s="244"/>
      <c r="G651" s="245"/>
      <c r="L651" s="179" t="s">
        <v>1064</v>
      </c>
      <c r="O651" s="169">
        <v>3</v>
      </c>
    </row>
    <row r="652" spans="1:104" ht="12.75">
      <c r="A652" s="170">
        <v>391</v>
      </c>
      <c r="B652" s="171" t="s">
        <v>1065</v>
      </c>
      <c r="C652" s="172" t="s">
        <v>1066</v>
      </c>
      <c r="D652" s="173" t="s">
        <v>189</v>
      </c>
      <c r="E652" s="174">
        <v>1</v>
      </c>
      <c r="F652" s="174">
        <v>0</v>
      </c>
      <c r="G652" s="175">
        <f>E652*F652</f>
        <v>0</v>
      </c>
      <c r="O652" s="169">
        <v>2</v>
      </c>
      <c r="AA652" s="145">
        <v>11</v>
      </c>
      <c r="AB652" s="145">
        <v>3</v>
      </c>
      <c r="AC652" s="145">
        <v>6</v>
      </c>
      <c r="AZ652" s="145">
        <v>2</v>
      </c>
      <c r="BA652" s="145">
        <f>IF(AZ652=1,G652,0)</f>
        <v>0</v>
      </c>
      <c r="BB652" s="145">
        <f>IF(AZ652=2,G652,0)</f>
        <v>0</v>
      </c>
      <c r="BC652" s="145">
        <f>IF(AZ652=3,G652,0)</f>
        <v>0</v>
      </c>
      <c r="BD652" s="145">
        <f>IF(AZ652=4,G652,0)</f>
        <v>0</v>
      </c>
      <c r="BE652" s="145">
        <f>IF(AZ652=5,G652,0)</f>
        <v>0</v>
      </c>
      <c r="CA652" s="176">
        <v>11</v>
      </c>
      <c r="CB652" s="176">
        <v>3</v>
      </c>
      <c r="CZ652" s="145">
        <v>0</v>
      </c>
    </row>
    <row r="653" spans="1:15" ht="12.75">
      <c r="A653" s="177"/>
      <c r="B653" s="178"/>
      <c r="C653" s="243" t="s">
        <v>1067</v>
      </c>
      <c r="D653" s="244"/>
      <c r="E653" s="244"/>
      <c r="F653" s="244"/>
      <c r="G653" s="245"/>
      <c r="L653" s="179" t="s">
        <v>1067</v>
      </c>
      <c r="O653" s="169">
        <v>3</v>
      </c>
    </row>
    <row r="654" spans="1:15" ht="12.75">
      <c r="A654" s="177"/>
      <c r="B654" s="178"/>
      <c r="C654" s="243" t="s">
        <v>1068</v>
      </c>
      <c r="D654" s="244"/>
      <c r="E654" s="244"/>
      <c r="F654" s="244"/>
      <c r="G654" s="245"/>
      <c r="L654" s="179" t="s">
        <v>1068</v>
      </c>
      <c r="O654" s="169">
        <v>3</v>
      </c>
    </row>
    <row r="655" spans="1:57" ht="12.75">
      <c r="A655" s="180"/>
      <c r="B655" s="181" t="s">
        <v>75</v>
      </c>
      <c r="C655" s="182" t="str">
        <f>CONCATENATE(B648," ",C648)</f>
        <v>790 Vnitřní vybavení</v>
      </c>
      <c r="D655" s="183"/>
      <c r="E655" s="184"/>
      <c r="F655" s="185"/>
      <c r="G655" s="186">
        <f>SUM(G648:G654)</f>
        <v>0</v>
      </c>
      <c r="O655" s="169">
        <v>4</v>
      </c>
      <c r="BA655" s="187">
        <f>SUM(BA648:BA654)</f>
        <v>0</v>
      </c>
      <c r="BB655" s="187">
        <f>SUM(BB648:BB654)</f>
        <v>0</v>
      </c>
      <c r="BC655" s="187">
        <f>SUM(BC648:BC654)</f>
        <v>0</v>
      </c>
      <c r="BD655" s="187">
        <f>SUM(BD648:BD654)</f>
        <v>0</v>
      </c>
      <c r="BE655" s="187">
        <f>SUM(BE648:BE654)</f>
        <v>0</v>
      </c>
    </row>
    <row r="656" spans="1:15" ht="12.75">
      <c r="A656" s="162" t="s">
        <v>72</v>
      </c>
      <c r="B656" s="163" t="s">
        <v>1069</v>
      </c>
      <c r="C656" s="164" t="s">
        <v>1070</v>
      </c>
      <c r="D656" s="165"/>
      <c r="E656" s="166"/>
      <c r="F656" s="166"/>
      <c r="G656" s="167"/>
      <c r="H656" s="168"/>
      <c r="I656" s="168"/>
      <c r="O656" s="169">
        <v>1</v>
      </c>
    </row>
    <row r="657" spans="1:104" ht="22.5">
      <c r="A657" s="170">
        <v>392</v>
      </c>
      <c r="B657" s="171" t="s">
        <v>1071</v>
      </c>
      <c r="C657" s="172" t="s">
        <v>1072</v>
      </c>
      <c r="D657" s="173"/>
      <c r="E657" s="174">
        <v>1</v>
      </c>
      <c r="F657" s="174">
        <v>0</v>
      </c>
      <c r="G657" s="175">
        <f>E657*F657</f>
        <v>0</v>
      </c>
      <c r="O657" s="169">
        <v>2</v>
      </c>
      <c r="AA657" s="145">
        <v>11</v>
      </c>
      <c r="AB657" s="145">
        <v>3</v>
      </c>
      <c r="AC657" s="145">
        <v>7</v>
      </c>
      <c r="AZ657" s="145">
        <v>4</v>
      </c>
      <c r="BA657" s="145">
        <f>IF(AZ657=1,G657,0)</f>
        <v>0</v>
      </c>
      <c r="BB657" s="145">
        <f>IF(AZ657=2,G657,0)</f>
        <v>0</v>
      </c>
      <c r="BC657" s="145">
        <f>IF(AZ657=3,G657,0)</f>
        <v>0</v>
      </c>
      <c r="BD657" s="145">
        <f>IF(AZ657=4,G657,0)</f>
        <v>0</v>
      </c>
      <c r="BE657" s="145">
        <f>IF(AZ657=5,G657,0)</f>
        <v>0</v>
      </c>
      <c r="CA657" s="176">
        <v>11</v>
      </c>
      <c r="CB657" s="176">
        <v>3</v>
      </c>
      <c r="CZ657" s="145">
        <v>0</v>
      </c>
    </row>
    <row r="658" spans="1:15" ht="12.75">
      <c r="A658" s="177"/>
      <c r="B658" s="178"/>
      <c r="C658" s="243"/>
      <c r="D658" s="244"/>
      <c r="E658" s="244"/>
      <c r="F658" s="244"/>
      <c r="G658" s="245"/>
      <c r="L658" s="179"/>
      <c r="O658" s="169">
        <v>3</v>
      </c>
    </row>
    <row r="659" spans="1:104" ht="12.75">
      <c r="A659" s="170">
        <v>393</v>
      </c>
      <c r="B659" s="171" t="s">
        <v>1073</v>
      </c>
      <c r="C659" s="172" t="s">
        <v>1074</v>
      </c>
      <c r="D659" s="173" t="s">
        <v>61</v>
      </c>
      <c r="E659" s="174">
        <v>13692.218</v>
      </c>
      <c r="F659" s="174">
        <v>0</v>
      </c>
      <c r="G659" s="175">
        <f>E659*F659</f>
        <v>0</v>
      </c>
      <c r="O659" s="169">
        <v>2</v>
      </c>
      <c r="AA659" s="145">
        <v>9</v>
      </c>
      <c r="AB659" s="145">
        <v>18</v>
      </c>
      <c r="AC659" s="145">
        <v>4</v>
      </c>
      <c r="AZ659" s="145">
        <v>4</v>
      </c>
      <c r="BA659" s="145">
        <f>IF(AZ659=1,G659,0)</f>
        <v>0</v>
      </c>
      <c r="BB659" s="145">
        <f>IF(AZ659=2,G659,0)</f>
        <v>0</v>
      </c>
      <c r="BC659" s="145">
        <f>IF(AZ659=3,G659,0)</f>
        <v>0</v>
      </c>
      <c r="BD659" s="145">
        <f>IF(AZ659=4,G659,0)</f>
        <v>0</v>
      </c>
      <c r="BE659" s="145">
        <f>IF(AZ659=5,G659,0)</f>
        <v>0</v>
      </c>
      <c r="CA659" s="176">
        <v>9</v>
      </c>
      <c r="CB659" s="176">
        <v>18</v>
      </c>
      <c r="CZ659" s="145">
        <v>0</v>
      </c>
    </row>
    <row r="660" spans="1:15" ht="45">
      <c r="A660" s="177"/>
      <c r="B660" s="178"/>
      <c r="C660" s="243" t="s">
        <v>1075</v>
      </c>
      <c r="D660" s="244"/>
      <c r="E660" s="244"/>
      <c r="F660" s="244"/>
      <c r="G660" s="245"/>
      <c r="L660" s="179" t="s">
        <v>1075</v>
      </c>
      <c r="O660" s="169">
        <v>3</v>
      </c>
    </row>
    <row r="661" spans="1:104" ht="12.75">
      <c r="A661" s="170">
        <v>394</v>
      </c>
      <c r="B661" s="171" t="s">
        <v>1076</v>
      </c>
      <c r="C661" s="172" t="s">
        <v>1077</v>
      </c>
      <c r="D661" s="173" t="s">
        <v>61</v>
      </c>
      <c r="E661" s="174">
        <v>13692.218</v>
      </c>
      <c r="F661" s="174">
        <v>0</v>
      </c>
      <c r="G661" s="175">
        <f>E661*F661</f>
        <v>0</v>
      </c>
      <c r="O661" s="169">
        <v>2</v>
      </c>
      <c r="AA661" s="145">
        <v>9</v>
      </c>
      <c r="AB661" s="145">
        <v>18</v>
      </c>
      <c r="AC661" s="145">
        <v>4</v>
      </c>
      <c r="AZ661" s="145">
        <v>4</v>
      </c>
      <c r="BA661" s="145">
        <f>IF(AZ661=1,G661,0)</f>
        <v>0</v>
      </c>
      <c r="BB661" s="145">
        <f>IF(AZ661=2,G661,0)</f>
        <v>0</v>
      </c>
      <c r="BC661" s="145">
        <f>IF(AZ661=3,G661,0)</f>
        <v>0</v>
      </c>
      <c r="BD661" s="145">
        <f>IF(AZ661=4,G661,0)</f>
        <v>0</v>
      </c>
      <c r="BE661" s="145">
        <f>IF(AZ661=5,G661,0)</f>
        <v>0</v>
      </c>
      <c r="CA661" s="176">
        <v>9</v>
      </c>
      <c r="CB661" s="176">
        <v>18</v>
      </c>
      <c r="CZ661" s="145">
        <v>0</v>
      </c>
    </row>
    <row r="662" spans="1:15" ht="12.75">
      <c r="A662" s="177"/>
      <c r="B662" s="178"/>
      <c r="C662" s="243" t="s">
        <v>1078</v>
      </c>
      <c r="D662" s="244"/>
      <c r="E662" s="244"/>
      <c r="F662" s="244"/>
      <c r="G662" s="245"/>
      <c r="L662" s="179" t="s">
        <v>1078</v>
      </c>
      <c r="O662" s="169">
        <v>3</v>
      </c>
    </row>
    <row r="663" spans="1:57" ht="12.75">
      <c r="A663" s="180"/>
      <c r="B663" s="181" t="s">
        <v>75</v>
      </c>
      <c r="C663" s="182" t="str">
        <f>CONCATENATE(B656," ",C656)</f>
        <v>M21 Elektromontáže</v>
      </c>
      <c r="D663" s="183"/>
      <c r="E663" s="184"/>
      <c r="F663" s="185"/>
      <c r="G663" s="186">
        <f>SUM(G656:G662)</f>
        <v>0</v>
      </c>
      <c r="O663" s="169">
        <v>4</v>
      </c>
      <c r="BA663" s="187">
        <f>SUM(BA656:BA662)</f>
        <v>0</v>
      </c>
      <c r="BB663" s="187">
        <f>SUM(BB656:BB662)</f>
        <v>0</v>
      </c>
      <c r="BC663" s="187">
        <f>SUM(BC656:BC662)</f>
        <v>0</v>
      </c>
      <c r="BD663" s="187">
        <f>SUM(BD656:BD662)</f>
        <v>0</v>
      </c>
      <c r="BE663" s="187">
        <f>SUM(BE656:BE662)</f>
        <v>0</v>
      </c>
    </row>
    <row r="664" spans="1:15" ht="12.75">
      <c r="A664" s="162" t="s">
        <v>72</v>
      </c>
      <c r="B664" s="163" t="s">
        <v>1079</v>
      </c>
      <c r="C664" s="164" t="s">
        <v>1080</v>
      </c>
      <c r="D664" s="165"/>
      <c r="E664" s="166"/>
      <c r="F664" s="166"/>
      <c r="G664" s="167"/>
      <c r="H664" s="168"/>
      <c r="I664" s="168"/>
      <c r="O664" s="169">
        <v>1</v>
      </c>
    </row>
    <row r="665" spans="1:104" ht="12.75">
      <c r="A665" s="170">
        <v>395</v>
      </c>
      <c r="B665" s="171" t="s">
        <v>1081</v>
      </c>
      <c r="C665" s="172" t="s">
        <v>1082</v>
      </c>
      <c r="D665" s="173"/>
      <c r="E665" s="174">
        <v>1</v>
      </c>
      <c r="F665" s="174">
        <v>0</v>
      </c>
      <c r="G665" s="175">
        <f>E665*F665</f>
        <v>0</v>
      </c>
      <c r="O665" s="169">
        <v>2</v>
      </c>
      <c r="AA665" s="145">
        <v>11</v>
      </c>
      <c r="AB665" s="145">
        <v>3</v>
      </c>
      <c r="AC665" s="145">
        <v>8</v>
      </c>
      <c r="AZ665" s="145">
        <v>4</v>
      </c>
      <c r="BA665" s="145">
        <f>IF(AZ665=1,G665,0)</f>
        <v>0</v>
      </c>
      <c r="BB665" s="145">
        <f>IF(AZ665=2,G665,0)</f>
        <v>0</v>
      </c>
      <c r="BC665" s="145">
        <f>IF(AZ665=3,G665,0)</f>
        <v>0</v>
      </c>
      <c r="BD665" s="145">
        <f>IF(AZ665=4,G665,0)</f>
        <v>0</v>
      </c>
      <c r="BE665" s="145">
        <f>IF(AZ665=5,G665,0)</f>
        <v>0</v>
      </c>
      <c r="CA665" s="176">
        <v>11</v>
      </c>
      <c r="CB665" s="176">
        <v>3</v>
      </c>
      <c r="CZ665" s="145">
        <v>0</v>
      </c>
    </row>
    <row r="666" spans="1:104" ht="12.75">
      <c r="A666" s="170">
        <v>396</v>
      </c>
      <c r="B666" s="171" t="s">
        <v>670</v>
      </c>
      <c r="C666" s="172" t="s">
        <v>671</v>
      </c>
      <c r="D666" s="173" t="s">
        <v>672</v>
      </c>
      <c r="E666" s="174">
        <v>30</v>
      </c>
      <c r="F666" s="174">
        <v>0</v>
      </c>
      <c r="G666" s="175">
        <f>E666*F666</f>
        <v>0</v>
      </c>
      <c r="O666" s="169">
        <v>2</v>
      </c>
      <c r="AA666" s="145">
        <v>10</v>
      </c>
      <c r="AB666" s="145">
        <v>0</v>
      </c>
      <c r="AC666" s="145">
        <v>8</v>
      </c>
      <c r="AZ666" s="145">
        <v>5</v>
      </c>
      <c r="BA666" s="145">
        <f>IF(AZ666=1,G666,0)</f>
        <v>0</v>
      </c>
      <c r="BB666" s="145">
        <f>IF(AZ666=2,G666,0)</f>
        <v>0</v>
      </c>
      <c r="BC666" s="145">
        <f>IF(AZ666=3,G666,0)</f>
        <v>0</v>
      </c>
      <c r="BD666" s="145">
        <f>IF(AZ666=4,G666,0)</f>
        <v>0</v>
      </c>
      <c r="BE666" s="145">
        <f>IF(AZ666=5,G666,0)</f>
        <v>0</v>
      </c>
      <c r="CA666" s="176">
        <v>10</v>
      </c>
      <c r="CB666" s="176">
        <v>0</v>
      </c>
      <c r="CZ666" s="145">
        <v>0</v>
      </c>
    </row>
    <row r="667" spans="1:15" ht="12.75">
      <c r="A667" s="177"/>
      <c r="B667" s="178"/>
      <c r="C667" s="243" t="s">
        <v>1083</v>
      </c>
      <c r="D667" s="244"/>
      <c r="E667" s="244"/>
      <c r="F667" s="244"/>
      <c r="G667" s="245"/>
      <c r="L667" s="179" t="s">
        <v>1083</v>
      </c>
      <c r="O667" s="169">
        <v>3</v>
      </c>
    </row>
    <row r="668" spans="1:57" ht="12.75">
      <c r="A668" s="180"/>
      <c r="B668" s="181" t="s">
        <v>75</v>
      </c>
      <c r="C668" s="182" t="str">
        <f>CONCATENATE(B664," ",C664)</f>
        <v>M24 Montáže vzduchotechnických zařízení</v>
      </c>
      <c r="D668" s="183"/>
      <c r="E668" s="184"/>
      <c r="F668" s="185"/>
      <c r="G668" s="186">
        <f>SUM(G664:G667)</f>
        <v>0</v>
      </c>
      <c r="O668" s="169">
        <v>4</v>
      </c>
      <c r="BA668" s="187">
        <f>SUM(BA664:BA667)</f>
        <v>0</v>
      </c>
      <c r="BB668" s="187">
        <f>SUM(BB664:BB667)</f>
        <v>0</v>
      </c>
      <c r="BC668" s="187">
        <f>SUM(BC664:BC667)</f>
        <v>0</v>
      </c>
      <c r="BD668" s="187">
        <f>SUM(BD664:BD667)</f>
        <v>0</v>
      </c>
      <c r="BE668" s="187">
        <f>SUM(BE664:BE667)</f>
        <v>0</v>
      </c>
    </row>
    <row r="669" spans="1:15" ht="12.75">
      <c r="A669" s="162" t="s">
        <v>72</v>
      </c>
      <c r="B669" s="163" t="s">
        <v>1084</v>
      </c>
      <c r="C669" s="164" t="s">
        <v>1085</v>
      </c>
      <c r="D669" s="165"/>
      <c r="E669" s="166"/>
      <c r="F669" s="166"/>
      <c r="G669" s="167"/>
      <c r="H669" s="168"/>
      <c r="I669" s="168"/>
      <c r="O669" s="169">
        <v>1</v>
      </c>
    </row>
    <row r="670" spans="1:104" ht="12.75">
      <c r="A670" s="170">
        <v>397</v>
      </c>
      <c r="B670" s="171" t="s">
        <v>1086</v>
      </c>
      <c r="C670" s="172" t="s">
        <v>1087</v>
      </c>
      <c r="D670" s="173" t="s">
        <v>131</v>
      </c>
      <c r="E670" s="174">
        <v>567.5322329</v>
      </c>
      <c r="F670" s="174">
        <v>0</v>
      </c>
      <c r="G670" s="175">
        <f>E670*F670</f>
        <v>0</v>
      </c>
      <c r="O670" s="169">
        <v>2</v>
      </c>
      <c r="AA670" s="145">
        <v>8</v>
      </c>
      <c r="AB670" s="145">
        <v>0</v>
      </c>
      <c r="AC670" s="145">
        <v>3</v>
      </c>
      <c r="AZ670" s="145">
        <v>1</v>
      </c>
      <c r="BA670" s="145">
        <f>IF(AZ670=1,G670,0)</f>
        <v>0</v>
      </c>
      <c r="BB670" s="145">
        <f>IF(AZ670=2,G670,0)</f>
        <v>0</v>
      </c>
      <c r="BC670" s="145">
        <f>IF(AZ670=3,G670,0)</f>
        <v>0</v>
      </c>
      <c r="BD670" s="145">
        <f>IF(AZ670=4,G670,0)</f>
        <v>0</v>
      </c>
      <c r="BE670" s="145">
        <f>IF(AZ670=5,G670,0)</f>
        <v>0</v>
      </c>
      <c r="CA670" s="176">
        <v>8</v>
      </c>
      <c r="CB670" s="176">
        <v>0</v>
      </c>
      <c r="CZ670" s="145">
        <v>0</v>
      </c>
    </row>
    <row r="671" spans="1:104" ht="12.75">
      <c r="A671" s="170">
        <v>398</v>
      </c>
      <c r="B671" s="171" t="s">
        <v>1088</v>
      </c>
      <c r="C671" s="172" t="s">
        <v>1089</v>
      </c>
      <c r="D671" s="173" t="s">
        <v>131</v>
      </c>
      <c r="E671" s="174">
        <v>1135.0644658</v>
      </c>
      <c r="F671" s="174">
        <v>0</v>
      </c>
      <c r="G671" s="175">
        <f>E671*F671</f>
        <v>0</v>
      </c>
      <c r="O671" s="169">
        <v>2</v>
      </c>
      <c r="AA671" s="145">
        <v>8</v>
      </c>
      <c r="AB671" s="145">
        <v>0</v>
      </c>
      <c r="AC671" s="145">
        <v>3</v>
      </c>
      <c r="AZ671" s="145">
        <v>1</v>
      </c>
      <c r="BA671" s="145">
        <f>IF(AZ671=1,G671,0)</f>
        <v>0</v>
      </c>
      <c r="BB671" s="145">
        <f>IF(AZ671=2,G671,0)</f>
        <v>0</v>
      </c>
      <c r="BC671" s="145">
        <f>IF(AZ671=3,G671,0)</f>
        <v>0</v>
      </c>
      <c r="BD671" s="145">
        <f>IF(AZ671=4,G671,0)</f>
        <v>0</v>
      </c>
      <c r="BE671" s="145">
        <f>IF(AZ671=5,G671,0)</f>
        <v>0</v>
      </c>
      <c r="CA671" s="176">
        <v>8</v>
      </c>
      <c r="CB671" s="176">
        <v>0</v>
      </c>
      <c r="CZ671" s="145">
        <v>0</v>
      </c>
    </row>
    <row r="672" spans="1:104" ht="12.75">
      <c r="A672" s="170">
        <v>399</v>
      </c>
      <c r="B672" s="171" t="s">
        <v>1090</v>
      </c>
      <c r="C672" s="172" t="s">
        <v>1091</v>
      </c>
      <c r="D672" s="173" t="s">
        <v>131</v>
      </c>
      <c r="E672" s="174">
        <v>397.27256303</v>
      </c>
      <c r="F672" s="174">
        <v>0</v>
      </c>
      <c r="G672" s="175">
        <f>E672*F672</f>
        <v>0</v>
      </c>
      <c r="O672" s="169">
        <v>2</v>
      </c>
      <c r="AA672" s="145">
        <v>8</v>
      </c>
      <c r="AB672" s="145">
        <v>0</v>
      </c>
      <c r="AC672" s="145">
        <v>3</v>
      </c>
      <c r="AZ672" s="145">
        <v>1</v>
      </c>
      <c r="BA672" s="145">
        <f>IF(AZ672=1,G672,0)</f>
        <v>0</v>
      </c>
      <c r="BB672" s="145">
        <f>IF(AZ672=2,G672,0)</f>
        <v>0</v>
      </c>
      <c r="BC672" s="145">
        <f>IF(AZ672=3,G672,0)</f>
        <v>0</v>
      </c>
      <c r="BD672" s="145">
        <f>IF(AZ672=4,G672,0)</f>
        <v>0</v>
      </c>
      <c r="BE672" s="145">
        <f>IF(AZ672=5,G672,0)</f>
        <v>0</v>
      </c>
      <c r="CA672" s="176">
        <v>8</v>
      </c>
      <c r="CB672" s="176">
        <v>0</v>
      </c>
      <c r="CZ672" s="145">
        <v>0</v>
      </c>
    </row>
    <row r="673" spans="1:104" ht="12.75">
      <c r="A673" s="170">
        <v>400</v>
      </c>
      <c r="B673" s="171" t="s">
        <v>1092</v>
      </c>
      <c r="C673" s="172" t="s">
        <v>1093</v>
      </c>
      <c r="D673" s="173" t="s">
        <v>131</v>
      </c>
      <c r="E673" s="174">
        <v>170.25966987</v>
      </c>
      <c r="F673" s="174">
        <v>0</v>
      </c>
      <c r="G673" s="175">
        <f>E673*F673</f>
        <v>0</v>
      </c>
      <c r="O673" s="169">
        <v>2</v>
      </c>
      <c r="AA673" s="145">
        <v>8</v>
      </c>
      <c r="AB673" s="145">
        <v>1</v>
      </c>
      <c r="AC673" s="145">
        <v>3</v>
      </c>
      <c r="AZ673" s="145">
        <v>1</v>
      </c>
      <c r="BA673" s="145">
        <f>IF(AZ673=1,G673,0)</f>
        <v>0</v>
      </c>
      <c r="BB673" s="145">
        <f>IF(AZ673=2,G673,0)</f>
        <v>0</v>
      </c>
      <c r="BC673" s="145">
        <f>IF(AZ673=3,G673,0)</f>
        <v>0</v>
      </c>
      <c r="BD673" s="145">
        <f>IF(AZ673=4,G673,0)</f>
        <v>0</v>
      </c>
      <c r="BE673" s="145">
        <f>IF(AZ673=5,G673,0)</f>
        <v>0</v>
      </c>
      <c r="CA673" s="176">
        <v>8</v>
      </c>
      <c r="CB673" s="176">
        <v>1</v>
      </c>
      <c r="CZ673" s="145">
        <v>0</v>
      </c>
    </row>
    <row r="674" spans="1:57" ht="12.75">
      <c r="A674" s="180"/>
      <c r="B674" s="181" t="s">
        <v>75</v>
      </c>
      <c r="C674" s="182" t="str">
        <f>CONCATENATE(B669," ",C669)</f>
        <v>D96 Přesuny suti a vybouraných hmot</v>
      </c>
      <c r="D674" s="183"/>
      <c r="E674" s="184"/>
      <c r="F674" s="185"/>
      <c r="G674" s="186">
        <f>SUM(G669:G673)</f>
        <v>0</v>
      </c>
      <c r="O674" s="169">
        <v>4</v>
      </c>
      <c r="BA674" s="187">
        <f>SUM(BA669:BA673)</f>
        <v>0</v>
      </c>
      <c r="BB674" s="187">
        <f>SUM(BB669:BB673)</f>
        <v>0</v>
      </c>
      <c r="BC674" s="187">
        <f>SUM(BC669:BC673)</f>
        <v>0</v>
      </c>
      <c r="BD674" s="187">
        <f>SUM(BD669:BD673)</f>
        <v>0</v>
      </c>
      <c r="BE674" s="187">
        <f>SUM(BE669:BE673)</f>
        <v>0</v>
      </c>
    </row>
    <row r="675" ht="12.75">
      <c r="E675" s="145"/>
    </row>
    <row r="676" ht="12.75">
      <c r="E676" s="145"/>
    </row>
    <row r="677" ht="12.75">
      <c r="E677" s="145"/>
    </row>
    <row r="678" ht="12.75">
      <c r="E678" s="145"/>
    </row>
    <row r="679" ht="12.75">
      <c r="E679" s="145"/>
    </row>
    <row r="680" ht="12.75">
      <c r="E680" s="145"/>
    </row>
    <row r="681" ht="12.75">
      <c r="E681" s="145"/>
    </row>
    <row r="682" ht="12.75">
      <c r="E682" s="145"/>
    </row>
    <row r="683" ht="12.75">
      <c r="E683" s="145"/>
    </row>
    <row r="684" ht="12.75">
      <c r="E684" s="145"/>
    </row>
    <row r="685" ht="12.75">
      <c r="E685" s="145"/>
    </row>
    <row r="686" ht="12.75">
      <c r="E686" s="145"/>
    </row>
    <row r="687" ht="12.75">
      <c r="E687" s="145"/>
    </row>
    <row r="688" ht="12.75">
      <c r="E688" s="145"/>
    </row>
    <row r="689" ht="12.75">
      <c r="E689" s="145"/>
    </row>
    <row r="690" ht="12.75">
      <c r="E690" s="145"/>
    </row>
    <row r="691" ht="12.75">
      <c r="E691" s="145"/>
    </row>
    <row r="692" ht="12.75">
      <c r="E692" s="145"/>
    </row>
    <row r="693" ht="12.75">
      <c r="E693" s="145"/>
    </row>
    <row r="694" ht="12.75">
      <c r="E694" s="145"/>
    </row>
    <row r="695" ht="12.75">
      <c r="E695" s="145"/>
    </row>
    <row r="696" ht="12.75">
      <c r="E696" s="145"/>
    </row>
    <row r="697" ht="12.75">
      <c r="E697" s="145"/>
    </row>
    <row r="698" spans="1:7" ht="12.75">
      <c r="A698" s="188"/>
      <c r="B698" s="188"/>
      <c r="C698" s="188"/>
      <c r="D698" s="188"/>
      <c r="E698" s="188"/>
      <c r="F698" s="188"/>
      <c r="G698" s="188"/>
    </row>
    <row r="699" spans="1:7" ht="12.75">
      <c r="A699" s="188"/>
      <c r="B699" s="188"/>
      <c r="C699" s="188"/>
      <c r="D699" s="188"/>
      <c r="E699" s="188"/>
      <c r="F699" s="188"/>
      <c r="G699" s="188"/>
    </row>
    <row r="700" spans="1:7" ht="12.75">
      <c r="A700" s="188"/>
      <c r="B700" s="188"/>
      <c r="C700" s="188"/>
      <c r="D700" s="188"/>
      <c r="E700" s="188"/>
      <c r="F700" s="188"/>
      <c r="G700" s="188"/>
    </row>
    <row r="701" spans="1:7" ht="12.75">
      <c r="A701" s="188"/>
      <c r="B701" s="188"/>
      <c r="C701" s="188"/>
      <c r="D701" s="188"/>
      <c r="E701" s="188"/>
      <c r="F701" s="188"/>
      <c r="G701" s="188"/>
    </row>
    <row r="702" ht="12.75">
      <c r="E702" s="145"/>
    </row>
    <row r="703" ht="12.75">
      <c r="E703" s="145"/>
    </row>
    <row r="704" ht="12.75">
      <c r="E704" s="145"/>
    </row>
    <row r="705" ht="12.75">
      <c r="E705" s="145"/>
    </row>
    <row r="706" ht="12.75">
      <c r="E706" s="145"/>
    </row>
    <row r="707" ht="12.75">
      <c r="E707" s="145"/>
    </row>
    <row r="708" ht="12.75">
      <c r="E708" s="145"/>
    </row>
    <row r="709" ht="12.75">
      <c r="E709" s="145"/>
    </row>
    <row r="710" ht="12.75">
      <c r="E710" s="145"/>
    </row>
    <row r="711" ht="12.75">
      <c r="E711" s="145"/>
    </row>
    <row r="712" ht="12.75">
      <c r="E712" s="145"/>
    </row>
    <row r="713" ht="12.75">
      <c r="E713" s="145"/>
    </row>
    <row r="714" ht="12.75">
      <c r="E714" s="145"/>
    </row>
    <row r="715" ht="12.75">
      <c r="E715" s="145"/>
    </row>
    <row r="716" ht="12.75">
      <c r="E716" s="145"/>
    </row>
    <row r="717" ht="12.75">
      <c r="E717" s="145"/>
    </row>
    <row r="718" ht="12.75">
      <c r="E718" s="145"/>
    </row>
    <row r="719" ht="12.75">
      <c r="E719" s="145"/>
    </row>
    <row r="720" ht="12.75">
      <c r="E720" s="145"/>
    </row>
    <row r="721" ht="12.75">
      <c r="E721" s="145"/>
    </row>
    <row r="722" ht="12.75">
      <c r="E722" s="145"/>
    </row>
    <row r="723" ht="12.75">
      <c r="E723" s="145"/>
    </row>
    <row r="724" ht="12.75">
      <c r="E724" s="145"/>
    </row>
    <row r="725" ht="12.75">
      <c r="E725" s="145"/>
    </row>
    <row r="726" ht="12.75">
      <c r="E726" s="145"/>
    </row>
    <row r="727" ht="12.75">
      <c r="E727" s="145"/>
    </row>
    <row r="728" ht="12.75">
      <c r="E728" s="145"/>
    </row>
    <row r="729" ht="12.75">
      <c r="E729" s="145"/>
    </row>
    <row r="730" ht="12.75">
      <c r="E730" s="145"/>
    </row>
    <row r="731" ht="12.75">
      <c r="E731" s="145"/>
    </row>
    <row r="732" ht="12.75">
      <c r="E732" s="145"/>
    </row>
    <row r="733" spans="1:2" ht="12.75">
      <c r="A733" s="189"/>
      <c r="B733" s="189"/>
    </row>
    <row r="734" spans="1:7" ht="12.75">
      <c r="A734" s="188"/>
      <c r="B734" s="188"/>
      <c r="C734" s="191"/>
      <c r="D734" s="191"/>
      <c r="E734" s="192"/>
      <c r="F734" s="191"/>
      <c r="G734" s="193"/>
    </row>
    <row r="735" spans="1:7" ht="12.75">
      <c r="A735" s="194"/>
      <c r="B735" s="194"/>
      <c r="C735" s="188"/>
      <c r="D735" s="188"/>
      <c r="E735" s="195"/>
      <c r="F735" s="188"/>
      <c r="G735" s="188"/>
    </row>
    <row r="736" spans="1:7" ht="12.75">
      <c r="A736" s="188"/>
      <c r="B736" s="188"/>
      <c r="C736" s="188"/>
      <c r="D736" s="188"/>
      <c r="E736" s="195"/>
      <c r="F736" s="188"/>
      <c r="G736" s="188"/>
    </row>
    <row r="737" spans="1:7" ht="12.75">
      <c r="A737" s="188"/>
      <c r="B737" s="188"/>
      <c r="C737" s="188"/>
      <c r="D737" s="188"/>
      <c r="E737" s="195"/>
      <c r="F737" s="188"/>
      <c r="G737" s="188"/>
    </row>
    <row r="738" spans="1:7" ht="12.75">
      <c r="A738" s="188"/>
      <c r="B738" s="188"/>
      <c r="C738" s="188"/>
      <c r="D738" s="188"/>
      <c r="E738" s="195"/>
      <c r="F738" s="188"/>
      <c r="G738" s="188"/>
    </row>
    <row r="739" spans="1:7" ht="12.75">
      <c r="A739" s="188"/>
      <c r="B739" s="188"/>
      <c r="C739" s="188"/>
      <c r="D739" s="188"/>
      <c r="E739" s="195"/>
      <c r="F739" s="188"/>
      <c r="G739" s="188"/>
    </row>
    <row r="740" spans="1:7" ht="12.75">
      <c r="A740" s="188"/>
      <c r="B740" s="188"/>
      <c r="C740" s="188"/>
      <c r="D740" s="188"/>
      <c r="E740" s="195"/>
      <c r="F740" s="188"/>
      <c r="G740" s="188"/>
    </row>
    <row r="741" spans="1:7" ht="12.75">
      <c r="A741" s="188"/>
      <c r="B741" s="188"/>
      <c r="C741" s="188"/>
      <c r="D741" s="188"/>
      <c r="E741" s="195"/>
      <c r="F741" s="188"/>
      <c r="G741" s="188"/>
    </row>
    <row r="742" spans="1:7" ht="12.75">
      <c r="A742" s="188"/>
      <c r="B742" s="188"/>
      <c r="C742" s="188"/>
      <c r="D742" s="188"/>
      <c r="E742" s="195"/>
      <c r="F742" s="188"/>
      <c r="G742" s="188"/>
    </row>
    <row r="743" spans="1:7" ht="12.75">
      <c r="A743" s="188"/>
      <c r="B743" s="188"/>
      <c r="C743" s="188"/>
      <c r="D743" s="188"/>
      <c r="E743" s="195"/>
      <c r="F743" s="188"/>
      <c r="G743" s="188"/>
    </row>
    <row r="744" spans="1:7" ht="12.75">
      <c r="A744" s="188"/>
      <c r="B744" s="188"/>
      <c r="C744" s="188"/>
      <c r="D744" s="188"/>
      <c r="E744" s="195"/>
      <c r="F744" s="188"/>
      <c r="G744" s="188"/>
    </row>
    <row r="745" spans="1:7" ht="12.75">
      <c r="A745" s="188"/>
      <c r="B745" s="188"/>
      <c r="C745" s="188"/>
      <c r="D745" s="188"/>
      <c r="E745" s="195"/>
      <c r="F745" s="188"/>
      <c r="G745" s="188"/>
    </row>
    <row r="746" spans="1:7" ht="12.75">
      <c r="A746" s="188"/>
      <c r="B746" s="188"/>
      <c r="C746" s="188"/>
      <c r="D746" s="188"/>
      <c r="E746" s="195"/>
      <c r="F746" s="188"/>
      <c r="G746" s="188"/>
    </row>
    <row r="747" spans="1:7" ht="12.75">
      <c r="A747" s="188"/>
      <c r="B747" s="188"/>
      <c r="C747" s="188"/>
      <c r="D747" s="188"/>
      <c r="E747" s="195"/>
      <c r="F747" s="188"/>
      <c r="G747" s="188"/>
    </row>
  </sheetData>
  <sheetProtection/>
  <mergeCells count="198">
    <mergeCell ref="C658:G658"/>
    <mergeCell ref="C660:G660"/>
    <mergeCell ref="C662:G662"/>
    <mergeCell ref="C667:G667"/>
    <mergeCell ref="C651:G651"/>
    <mergeCell ref="C653:G653"/>
    <mergeCell ref="C654:G654"/>
    <mergeCell ref="C646:G646"/>
    <mergeCell ref="C623:G623"/>
    <mergeCell ref="C626:G626"/>
    <mergeCell ref="C628:G628"/>
    <mergeCell ref="C631:G631"/>
    <mergeCell ref="C633:G633"/>
    <mergeCell ref="C587:G587"/>
    <mergeCell ref="C590:G590"/>
    <mergeCell ref="C593:G593"/>
    <mergeCell ref="C598:G598"/>
    <mergeCell ref="C639:G639"/>
    <mergeCell ref="C641:G641"/>
    <mergeCell ref="C565:G565"/>
    <mergeCell ref="C600:G600"/>
    <mergeCell ref="C566:G566"/>
    <mergeCell ref="C567:G567"/>
    <mergeCell ref="C568:G568"/>
    <mergeCell ref="C570:G570"/>
    <mergeCell ref="C572:G572"/>
    <mergeCell ref="C574:G574"/>
    <mergeCell ref="C575:G575"/>
    <mergeCell ref="C577:G577"/>
    <mergeCell ref="C550:G550"/>
    <mergeCell ref="C559:G559"/>
    <mergeCell ref="C561:G561"/>
    <mergeCell ref="C562:G562"/>
    <mergeCell ref="C563:G563"/>
    <mergeCell ref="C564:G564"/>
    <mergeCell ref="C539:G539"/>
    <mergeCell ref="C545:G545"/>
    <mergeCell ref="C546:G546"/>
    <mergeCell ref="C547:G547"/>
    <mergeCell ref="C548:G548"/>
    <mergeCell ref="C549:G549"/>
    <mergeCell ref="C556:G556"/>
    <mergeCell ref="C557:G557"/>
    <mergeCell ref="C558:G558"/>
    <mergeCell ref="C515:G515"/>
    <mergeCell ref="C521:G521"/>
    <mergeCell ref="C523:G523"/>
    <mergeCell ref="C524:G524"/>
    <mergeCell ref="C551:G551"/>
    <mergeCell ref="C552:G552"/>
    <mergeCell ref="C553:G553"/>
    <mergeCell ref="C527:G527"/>
    <mergeCell ref="C487:G487"/>
    <mergeCell ref="C488:G488"/>
    <mergeCell ref="C489:G489"/>
    <mergeCell ref="C490:G490"/>
    <mergeCell ref="C555:G555"/>
    <mergeCell ref="C528:G528"/>
    <mergeCell ref="C530:G530"/>
    <mergeCell ref="C531:G531"/>
    <mergeCell ref="C532:G532"/>
    <mergeCell ref="C481:G481"/>
    <mergeCell ref="C482:G482"/>
    <mergeCell ref="C483:G483"/>
    <mergeCell ref="C484:G484"/>
    <mergeCell ref="C486:G486"/>
    <mergeCell ref="C526:G526"/>
    <mergeCell ref="C449:G449"/>
    <mergeCell ref="C451:G451"/>
    <mergeCell ref="C462:G462"/>
    <mergeCell ref="C473:G473"/>
    <mergeCell ref="C475:G475"/>
    <mergeCell ref="C480:G480"/>
    <mergeCell ref="C433:G433"/>
    <mergeCell ref="C442:G442"/>
    <mergeCell ref="C443:G443"/>
    <mergeCell ref="C444:G444"/>
    <mergeCell ref="C445:G445"/>
    <mergeCell ref="C446:G446"/>
    <mergeCell ref="C404:G404"/>
    <mergeCell ref="C406:G406"/>
    <mergeCell ref="C392:G392"/>
    <mergeCell ref="C394:G394"/>
    <mergeCell ref="C375:G375"/>
    <mergeCell ref="C380:G380"/>
    <mergeCell ref="C381:G381"/>
    <mergeCell ref="C383:G383"/>
    <mergeCell ref="C357:G357"/>
    <mergeCell ref="C366:G366"/>
    <mergeCell ref="C367:G367"/>
    <mergeCell ref="C369:G369"/>
    <mergeCell ref="C370:G370"/>
    <mergeCell ref="C374:G374"/>
    <mergeCell ref="C341:G341"/>
    <mergeCell ref="C345:G345"/>
    <mergeCell ref="C348:G348"/>
    <mergeCell ref="C325:G325"/>
    <mergeCell ref="C327:G327"/>
    <mergeCell ref="C332:G332"/>
    <mergeCell ref="C309:G309"/>
    <mergeCell ref="C311:G311"/>
    <mergeCell ref="C317:G317"/>
    <mergeCell ref="C318:G318"/>
    <mergeCell ref="C319:G319"/>
    <mergeCell ref="C320:G320"/>
    <mergeCell ref="C290:G290"/>
    <mergeCell ref="C297:G297"/>
    <mergeCell ref="C299:G299"/>
    <mergeCell ref="C273:G273"/>
    <mergeCell ref="C275:G275"/>
    <mergeCell ref="C277:G277"/>
    <mergeCell ref="C279:G279"/>
    <mergeCell ref="C281:G281"/>
    <mergeCell ref="C267:G267"/>
    <mergeCell ref="C269:G269"/>
    <mergeCell ref="C255:G255"/>
    <mergeCell ref="C256:G256"/>
    <mergeCell ref="C257:G257"/>
    <mergeCell ref="C259:G259"/>
    <mergeCell ref="C260:G260"/>
    <mergeCell ref="C261:G261"/>
    <mergeCell ref="C270:G270"/>
    <mergeCell ref="C271:G271"/>
    <mergeCell ref="C202:G202"/>
    <mergeCell ref="C204:G204"/>
    <mergeCell ref="C206:G206"/>
    <mergeCell ref="C211:G211"/>
    <mergeCell ref="C263:G263"/>
    <mergeCell ref="C264:G264"/>
    <mergeCell ref="C265:G265"/>
    <mergeCell ref="C229:G229"/>
    <mergeCell ref="C177:G177"/>
    <mergeCell ref="C181:G181"/>
    <mergeCell ref="C190:G190"/>
    <mergeCell ref="C194:G194"/>
    <mergeCell ref="C198:G198"/>
    <mergeCell ref="C162:G162"/>
    <mergeCell ref="C163:G163"/>
    <mergeCell ref="C170:G170"/>
    <mergeCell ref="C172:G172"/>
    <mergeCell ref="C174:G174"/>
    <mergeCell ref="C176:G176"/>
    <mergeCell ref="C125:G125"/>
    <mergeCell ref="C127:G127"/>
    <mergeCell ref="C135:G135"/>
    <mergeCell ref="C138:G138"/>
    <mergeCell ref="C148:G148"/>
    <mergeCell ref="C152:G152"/>
    <mergeCell ref="C156:G156"/>
    <mergeCell ref="C158:G158"/>
    <mergeCell ref="C93:G93"/>
    <mergeCell ref="C94:G94"/>
    <mergeCell ref="C99:G99"/>
    <mergeCell ref="C108:G108"/>
    <mergeCell ref="C121:G121"/>
    <mergeCell ref="C123:G123"/>
    <mergeCell ref="C67:G67"/>
    <mergeCell ref="C69:G69"/>
    <mergeCell ref="C73:G73"/>
    <mergeCell ref="C78:G78"/>
    <mergeCell ref="C82:G82"/>
    <mergeCell ref="C86:G86"/>
    <mergeCell ref="C90:G90"/>
    <mergeCell ref="C91:G91"/>
    <mergeCell ref="C43:G43"/>
    <mergeCell ref="C44:G44"/>
    <mergeCell ref="C46:G46"/>
    <mergeCell ref="C48:G48"/>
    <mergeCell ref="C53:G53"/>
    <mergeCell ref="C55:G55"/>
    <mergeCell ref="C57:G57"/>
    <mergeCell ref="C58:G58"/>
    <mergeCell ref="C19:G19"/>
    <mergeCell ref="C21:G21"/>
    <mergeCell ref="C23:G23"/>
    <mergeCell ref="C24:G24"/>
    <mergeCell ref="C62:G62"/>
    <mergeCell ref="C26:G26"/>
    <mergeCell ref="C28:G28"/>
    <mergeCell ref="C31:G31"/>
    <mergeCell ref="C36:G36"/>
    <mergeCell ref="C37:G37"/>
    <mergeCell ref="A1:G1"/>
    <mergeCell ref="A3:B3"/>
    <mergeCell ref="A4:B4"/>
    <mergeCell ref="E4:G4"/>
    <mergeCell ref="C9:G9"/>
    <mergeCell ref="C11:G11"/>
    <mergeCell ref="C13:G13"/>
    <mergeCell ref="C14:G14"/>
    <mergeCell ref="C497:G497"/>
    <mergeCell ref="C498:G498"/>
    <mergeCell ref="C499:G499"/>
    <mergeCell ref="C493:G493"/>
    <mergeCell ref="C494:G494"/>
    <mergeCell ref="C495:G495"/>
    <mergeCell ref="C15:G15"/>
    <mergeCell ref="C16:G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Března</dc:creator>
  <cp:keywords/>
  <dc:description/>
  <cp:lastModifiedBy>Tomas Jirman</cp:lastModifiedBy>
  <dcterms:created xsi:type="dcterms:W3CDTF">2015-10-24T12:38:43Z</dcterms:created>
  <dcterms:modified xsi:type="dcterms:W3CDTF">2015-10-26T14:41:19Z</dcterms:modified>
  <cp:category/>
  <cp:version/>
  <cp:contentType/>
  <cp:contentStatus/>
</cp:coreProperties>
</file>