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esky\Desktop\"/>
    </mc:Choice>
  </mc:AlternateContent>
  <bookViews>
    <workbookView xWindow="480" yWindow="135" windowWidth="27795" windowHeight="13800"/>
  </bookViews>
  <sheets>
    <sheet name="výkaz výměr" sheetId="1" r:id="rId1"/>
  </sheets>
  <calcPr calcId="152511"/>
</workbook>
</file>

<file path=xl/calcChain.xml><?xml version="1.0" encoding="utf-8"?>
<calcChain xmlns="http://schemas.openxmlformats.org/spreadsheetml/2006/main">
  <c r="L26" i="1" l="1"/>
  <c r="Q5" i="1"/>
  <c r="Q6" i="1"/>
  <c r="Q7" i="1"/>
  <c r="Q8" i="1"/>
  <c r="Q9" i="1"/>
  <c r="Q10" i="1"/>
  <c r="Q11" i="1"/>
  <c r="Q12" i="1"/>
  <c r="Q13" i="1"/>
  <c r="Q14" i="1"/>
  <c r="Q15" i="1"/>
  <c r="Q17" i="1"/>
  <c r="Q18" i="1"/>
  <c r="Q19" i="1"/>
  <c r="Q20" i="1"/>
  <c r="Q21" i="1"/>
  <c r="Q22" i="1"/>
  <c r="Q23" i="1"/>
  <c r="Q25" i="1"/>
  <c r="Q26" i="1"/>
  <c r="Q27" i="1"/>
  <c r="Q28" i="1"/>
  <c r="Q29" i="1"/>
  <c r="Q4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7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5" i="1"/>
  <c r="I6" i="1"/>
  <c r="I7" i="1"/>
  <c r="I8" i="1"/>
  <c r="I9" i="1"/>
  <c r="I10" i="1"/>
  <c r="I4" i="1"/>
  <c r="Q34" i="1" l="1"/>
  <c r="M37" i="1"/>
  <c r="V32" i="1" l="1"/>
  <c r="V31" i="1"/>
  <c r="V30" i="1"/>
  <c r="V4" i="1"/>
  <c r="S34" i="1" l="1"/>
  <c r="F37" i="1"/>
  <c r="J34" i="1" l="1"/>
  <c r="F34" i="1"/>
  <c r="B35" i="1" l="1"/>
</calcChain>
</file>

<file path=xl/comments1.xml><?xml version="1.0" encoding="utf-8"?>
<comments xmlns="http://schemas.openxmlformats.org/spreadsheetml/2006/main">
  <authors>
    <author>Miroslav Červeňák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 Červeňák:</t>
        </r>
        <r>
          <rPr>
            <sz val="9"/>
            <color indexed="81"/>
            <rFont val="Tahoma"/>
            <family val="2"/>
            <charset val="238"/>
          </rPr>
          <t xml:space="preserve">
Nedávat do servisu, zatím servis TZB pak přímo sml. S BOSCH</t>
        </r>
      </text>
    </comment>
  </commentList>
</comments>
</file>

<file path=xl/sharedStrings.xml><?xml version="1.0" encoding="utf-8"?>
<sst xmlns="http://schemas.openxmlformats.org/spreadsheetml/2006/main" count="127" uniqueCount="79">
  <si>
    <t xml:space="preserve">OZNAČENÍ BUDOVY </t>
  </si>
  <si>
    <t>ZNAČKA</t>
  </si>
  <si>
    <t>ROK VÝROBY</t>
  </si>
  <si>
    <t>Budova "T"</t>
  </si>
  <si>
    <t>Budova "V"</t>
  </si>
  <si>
    <t>Budova "U"</t>
  </si>
  <si>
    <t>Budova "R"</t>
  </si>
  <si>
    <t>Budova "X"</t>
  </si>
  <si>
    <t>Budova "C"</t>
  </si>
  <si>
    <t>Budova "F"</t>
  </si>
  <si>
    <t>Budova "H"</t>
  </si>
  <si>
    <t>Budova "D"</t>
  </si>
  <si>
    <t>Budova "G"</t>
  </si>
  <si>
    <t>Budova "S"</t>
  </si>
  <si>
    <t>Budova "Y"</t>
  </si>
  <si>
    <t>Budova "P"</t>
  </si>
  <si>
    <t>Budova "K"</t>
  </si>
  <si>
    <t>Budova "A"</t>
  </si>
  <si>
    <t>Budova "J"</t>
  </si>
  <si>
    <t>Vailant</t>
  </si>
  <si>
    <t>Budova "N"</t>
  </si>
  <si>
    <t>Protherm</t>
  </si>
  <si>
    <t>De Dietrich</t>
  </si>
  <si>
    <t>65+2x90</t>
  </si>
  <si>
    <t>2x90</t>
  </si>
  <si>
    <t>65+90</t>
  </si>
  <si>
    <t>2x114</t>
  </si>
  <si>
    <t>3x279</t>
  </si>
  <si>
    <t>4x114</t>
  </si>
  <si>
    <t>2x65</t>
  </si>
  <si>
    <t>Bosch</t>
  </si>
  <si>
    <t>2x770</t>
  </si>
  <si>
    <t>Skleník</t>
  </si>
  <si>
    <t>VÝKON (kW)</t>
  </si>
  <si>
    <t>-</t>
  </si>
  <si>
    <t>počet ks / MJ</t>
  </si>
  <si>
    <t>četnost / rok</t>
  </si>
  <si>
    <t>REVIZE</t>
  </si>
  <si>
    <t xml:space="preserve">Plynové kotle </t>
  </si>
  <si>
    <t>ODBORNÉ PROHLÍDKY</t>
  </si>
  <si>
    <t>Tlakové nádoby</t>
  </si>
  <si>
    <t>Budova "B-1"</t>
  </si>
  <si>
    <t>Budova "B"     (Multicentrum)</t>
  </si>
  <si>
    <t>Cena (bez DPH)</t>
  </si>
  <si>
    <t>Cena celkem (bez DPH)</t>
  </si>
  <si>
    <t>Počet (ks)</t>
  </si>
  <si>
    <t>cena / MJ       (Kč)</t>
  </si>
  <si>
    <t>cena / MJ        (Kč)</t>
  </si>
  <si>
    <t>poznámka</t>
  </si>
  <si>
    <t>expanzomat, kompresor</t>
  </si>
  <si>
    <t>REVIZE PLYNOVÉHO ZAŘÍZENÍ</t>
  </si>
  <si>
    <t>Budova "O"</t>
  </si>
  <si>
    <t>expanzomaty</t>
  </si>
  <si>
    <t>Bytový dům č.p. 262</t>
  </si>
  <si>
    <t>Bytový dům č.p. 259</t>
  </si>
  <si>
    <t>Bytový dům č.p. 260</t>
  </si>
  <si>
    <t>Bytový dům č.p. 261</t>
  </si>
  <si>
    <t>Budova "C" - úpravna vody</t>
  </si>
  <si>
    <t>Budova "J" - Parní kotelna</t>
  </si>
  <si>
    <t>EuroWater</t>
  </si>
  <si>
    <t xml:space="preserve">Plynovod </t>
  </si>
  <si>
    <t>celkem (Kč)            (2022-2026)              4 roky</t>
  </si>
  <si>
    <t>celkem (Kč)            (2022-2022)              4 roky</t>
  </si>
  <si>
    <t xml:space="preserve">Objem </t>
  </si>
  <si>
    <t>celkem (Kč)            (2021-2025)              4 roky</t>
  </si>
  <si>
    <t>12,80,120</t>
  </si>
  <si>
    <t>25, 200</t>
  </si>
  <si>
    <t>12, 425</t>
  </si>
  <si>
    <t>18, 300</t>
  </si>
  <si>
    <t>12, 600</t>
  </si>
  <si>
    <t>18, 425</t>
  </si>
  <si>
    <t>140, 300</t>
  </si>
  <si>
    <t>70, 200</t>
  </si>
  <si>
    <t>300 ,500</t>
  </si>
  <si>
    <t>25,35,200</t>
  </si>
  <si>
    <t>80,180,800,1500,2500,4000</t>
  </si>
  <si>
    <t>18, 270</t>
  </si>
  <si>
    <t>11, 40</t>
  </si>
  <si>
    <t>četnost /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</si>
</sst>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Border="1"/>
    <xf numFmtId="3" fontId="3" fillId="0" borderId="0" xfId="0" applyNumberFormat="1" applyFont="1"/>
    <xf numFmtId="2" fontId="7" fillId="0" borderId="0" xfId="0" applyNumberFormat="1" applyFont="1"/>
    <xf numFmtId="2" fontId="3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6" fillId="6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wrapText="1"/>
    </xf>
    <xf numFmtId="0" fontId="6" fillId="7" borderId="1" xfId="0" applyNumberFormat="1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8" borderId="18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3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6" fillId="6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/>
    </xf>
    <xf numFmtId="0" fontId="6" fillId="7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4" xfId="0" applyFont="1" applyFill="1" applyBorder="1" applyAlignment="1"/>
    <xf numFmtId="0" fontId="7" fillId="0" borderId="25" xfId="0" applyFont="1" applyFill="1" applyBorder="1" applyAlignment="1"/>
    <xf numFmtId="43" fontId="7" fillId="4" borderId="25" xfId="0" applyNumberFormat="1" applyFont="1" applyFill="1" applyBorder="1" applyAlignment="1"/>
    <xf numFmtId="44" fontId="7" fillId="4" borderId="25" xfId="1" applyFont="1" applyFill="1" applyBorder="1" applyAlignment="1"/>
    <xf numFmtId="0" fontId="6" fillId="10" borderId="2" xfId="0" applyFont="1" applyFill="1" applyBorder="1" applyAlignment="1">
      <alignment horizontal="center" vertical="center"/>
    </xf>
    <xf numFmtId="12" fontId="6" fillId="10" borderId="1" xfId="0" applyNumberFormat="1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43" fontId="7" fillId="4" borderId="42" xfId="0" applyNumberFormat="1" applyFont="1" applyFill="1" applyBorder="1" applyAlignment="1"/>
    <xf numFmtId="43" fontId="7" fillId="4" borderId="43" xfId="0" applyNumberFormat="1" applyFont="1" applyFill="1" applyBorder="1" applyAlignment="1"/>
    <xf numFmtId="2" fontId="7" fillId="0" borderId="3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4" fillId="7" borderId="20" xfId="0" applyFont="1" applyFill="1" applyBorder="1" applyAlignment="1">
      <alignment wrapText="1"/>
    </xf>
    <xf numFmtId="0" fontId="4" fillId="7" borderId="2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vertical="center" wrapText="1"/>
    </xf>
    <xf numFmtId="0" fontId="4" fillId="7" borderId="2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6" fillId="7" borderId="1" xfId="0" applyNumberFormat="1" applyFont="1" applyFill="1" applyBorder="1" applyAlignment="1" applyProtection="1">
      <alignment horizontal="center"/>
      <protection locked="0"/>
    </xf>
    <xf numFmtId="0" fontId="6" fillId="6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0" fontId="3" fillId="10" borderId="1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4" fontId="7" fillId="10" borderId="38" xfId="1" applyFont="1" applyFill="1" applyBorder="1" applyAlignment="1">
      <alignment horizontal="right"/>
    </xf>
    <xf numFmtId="44" fontId="7" fillId="10" borderId="39" xfId="1" applyFont="1" applyFill="1" applyBorder="1" applyAlignment="1">
      <alignment horizontal="right"/>
    </xf>
    <xf numFmtId="44" fontId="9" fillId="9" borderId="40" xfId="1" applyFont="1" applyFill="1" applyBorder="1" applyAlignment="1">
      <alignment horizontal="center"/>
    </xf>
    <xf numFmtId="44" fontId="9" fillId="9" borderId="38" xfId="1" applyFont="1" applyFill="1" applyBorder="1" applyAlignment="1">
      <alignment horizontal="center"/>
    </xf>
    <xf numFmtId="44" fontId="9" fillId="9" borderId="41" xfId="1" applyFont="1" applyFill="1" applyBorder="1" applyAlignment="1">
      <alignment horizontal="center"/>
    </xf>
    <xf numFmtId="44" fontId="7" fillId="5" borderId="40" xfId="1" applyFont="1" applyFill="1" applyBorder="1" applyAlignment="1">
      <alignment horizontal="center"/>
    </xf>
    <xf numFmtId="44" fontId="7" fillId="5" borderId="38" xfId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44" fontId="10" fillId="0" borderId="27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left" vertical="center"/>
    </xf>
    <xf numFmtId="2" fontId="7" fillId="0" borderId="31" xfId="0" applyNumberFormat="1" applyFont="1" applyFill="1" applyBorder="1" applyAlignment="1">
      <alignment horizontal="left" vertical="center"/>
    </xf>
    <xf numFmtId="2" fontId="7" fillId="0" borderId="32" xfId="0" applyNumberFormat="1" applyFont="1" applyFill="1" applyBorder="1" applyAlignment="1">
      <alignment horizontal="left" vertical="center"/>
    </xf>
    <xf numFmtId="2" fontId="7" fillId="0" borderId="33" xfId="0" applyNumberFormat="1" applyFont="1" applyFill="1" applyBorder="1" applyAlignment="1">
      <alignment horizontal="left" vertical="center" wrapText="1"/>
    </xf>
    <xf numFmtId="2" fontId="7" fillId="0" borderId="31" xfId="0" applyNumberFormat="1" applyFont="1" applyFill="1" applyBorder="1" applyAlignment="1">
      <alignment horizontal="left" vertical="center" wrapText="1"/>
    </xf>
    <xf numFmtId="2" fontId="7" fillId="0" borderId="3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12" fontId="6" fillId="10" borderId="3" xfId="0" applyNumberFormat="1" applyFont="1" applyFill="1" applyBorder="1" applyAlignment="1">
      <alignment horizontal="center" vertical="center"/>
    </xf>
    <xf numFmtId="12" fontId="6" fillId="10" borderId="22" xfId="0" applyNumberFormat="1" applyFont="1" applyFill="1" applyBorder="1" applyAlignment="1">
      <alignment horizontal="center" vertical="center"/>
    </xf>
    <xf numFmtId="12" fontId="6" fillId="10" borderId="7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3" fillId="10" borderId="22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12" fontId="3" fillId="10" borderId="35" xfId="0" applyNumberFormat="1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zoomScale="115" zoomScaleNormal="115" workbookViewId="0">
      <pane xSplit="1" topLeftCell="E1" activePane="topRight" state="frozen"/>
      <selection pane="topRight" activeCell="W1" sqref="W1"/>
    </sheetView>
  </sheetViews>
  <sheetFormatPr defaultRowHeight="16.5" x14ac:dyDescent="0.3"/>
  <cols>
    <col min="1" max="1" width="18.5703125" style="1" customWidth="1"/>
    <col min="2" max="2" width="10.28515625" style="1" customWidth="1"/>
    <col min="3" max="3" width="8.28515625" style="1" customWidth="1"/>
    <col min="4" max="4" width="9.28515625" style="1" customWidth="1"/>
    <col min="5" max="6" width="9.85546875" style="1" customWidth="1"/>
    <col min="7" max="7" width="9.7109375" style="3" customWidth="1"/>
    <col min="8" max="8" width="9.85546875" style="1" customWidth="1"/>
    <col min="9" max="9" width="11.7109375" style="1" customWidth="1"/>
    <col min="10" max="10" width="9.7109375" style="1" customWidth="1"/>
    <col min="11" max="11" width="9.85546875" style="1" customWidth="1"/>
    <col min="12" max="12" width="11.7109375" style="1" customWidth="1"/>
    <col min="13" max="14" width="9.7109375" style="1" customWidth="1"/>
    <col min="15" max="15" width="16.42578125" style="1" customWidth="1"/>
    <col min="16" max="17" width="11.7109375" style="1" customWidth="1"/>
    <col min="18" max="18" width="16.42578125" style="1" customWidth="1"/>
    <col min="19" max="20" width="9.7109375" style="36" customWidth="1"/>
    <col min="21" max="21" width="10" style="36" customWidth="1"/>
    <col min="22" max="22" width="11.7109375" style="15" customWidth="1"/>
    <col min="23" max="23" width="14" style="1" customWidth="1"/>
    <col min="24" max="24" width="13.85546875" style="1" customWidth="1"/>
    <col min="25" max="25" width="11.140625" style="1" customWidth="1"/>
    <col min="26" max="26" width="14.28515625" style="1" customWidth="1"/>
    <col min="27" max="16384" width="9.140625" style="1"/>
  </cols>
  <sheetData>
    <row r="1" spans="1:24" ht="18.75" customHeight="1" x14ac:dyDescent="0.3">
      <c r="A1" s="85" t="s">
        <v>0</v>
      </c>
      <c r="B1" s="129" t="s">
        <v>38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6" t="s">
        <v>40</v>
      </c>
      <c r="N1" s="127"/>
      <c r="O1" s="127"/>
      <c r="P1" s="127"/>
      <c r="Q1" s="127"/>
      <c r="R1" s="128"/>
      <c r="S1" s="132" t="s">
        <v>60</v>
      </c>
      <c r="T1" s="132"/>
      <c r="U1" s="132"/>
      <c r="V1" s="133"/>
    </row>
    <row r="2" spans="1:24" s="3" customFormat="1" ht="24.75" customHeight="1" x14ac:dyDescent="0.3">
      <c r="A2" s="86"/>
      <c r="B2" s="94" t="s">
        <v>1</v>
      </c>
      <c r="C2" s="96" t="s">
        <v>33</v>
      </c>
      <c r="D2" s="97"/>
      <c r="E2" s="94" t="s">
        <v>2</v>
      </c>
      <c r="F2" s="148" t="s">
        <v>50</v>
      </c>
      <c r="G2" s="149"/>
      <c r="H2" s="149"/>
      <c r="I2" s="150"/>
      <c r="J2" s="148" t="s">
        <v>39</v>
      </c>
      <c r="K2" s="149"/>
      <c r="L2" s="150"/>
      <c r="M2" s="131" t="s">
        <v>37</v>
      </c>
      <c r="N2" s="131"/>
      <c r="O2" s="131"/>
      <c r="P2" s="131"/>
      <c r="Q2" s="131"/>
      <c r="R2" s="131" t="s">
        <v>48</v>
      </c>
      <c r="S2" s="134" t="s">
        <v>37</v>
      </c>
      <c r="T2" s="134"/>
      <c r="U2" s="134"/>
      <c r="V2" s="135"/>
    </row>
    <row r="3" spans="1:24" s="3" customFormat="1" ht="39.75" customHeight="1" x14ac:dyDescent="0.3">
      <c r="A3" s="87"/>
      <c r="B3" s="95"/>
      <c r="C3" s="98"/>
      <c r="D3" s="99"/>
      <c r="E3" s="95"/>
      <c r="F3" s="2" t="s">
        <v>35</v>
      </c>
      <c r="G3" s="2" t="s">
        <v>36</v>
      </c>
      <c r="H3" s="2" t="s">
        <v>46</v>
      </c>
      <c r="I3" s="2" t="s">
        <v>61</v>
      </c>
      <c r="J3" s="2" t="s">
        <v>36</v>
      </c>
      <c r="K3" s="2" t="s">
        <v>46</v>
      </c>
      <c r="L3" s="2" t="s">
        <v>61</v>
      </c>
      <c r="M3" s="72" t="s">
        <v>35</v>
      </c>
      <c r="N3" s="72" t="s">
        <v>36</v>
      </c>
      <c r="O3" s="72" t="s">
        <v>63</v>
      </c>
      <c r="P3" s="72" t="s">
        <v>46</v>
      </c>
      <c r="Q3" s="42" t="s">
        <v>64</v>
      </c>
      <c r="R3" s="131"/>
      <c r="S3" s="50" t="s">
        <v>35</v>
      </c>
      <c r="T3" s="50" t="s">
        <v>78</v>
      </c>
      <c r="U3" s="50" t="s">
        <v>47</v>
      </c>
      <c r="V3" s="37" t="s">
        <v>62</v>
      </c>
    </row>
    <row r="4" spans="1:24" x14ac:dyDescent="0.3">
      <c r="A4" s="75" t="s">
        <v>3</v>
      </c>
      <c r="B4" s="4" t="s">
        <v>22</v>
      </c>
      <c r="C4" s="4" t="s">
        <v>34</v>
      </c>
      <c r="D4" s="5">
        <v>43</v>
      </c>
      <c r="E4" s="6">
        <v>2014</v>
      </c>
      <c r="F4" s="55">
        <v>1</v>
      </c>
      <c r="G4" s="32">
        <v>1</v>
      </c>
      <c r="H4" s="81"/>
      <c r="I4" s="33">
        <f>(G4*H4*F4)*4</f>
        <v>0</v>
      </c>
      <c r="J4" s="30"/>
      <c r="K4" s="30"/>
      <c r="L4" s="30"/>
      <c r="M4" s="23">
        <v>2</v>
      </c>
      <c r="N4" s="23">
        <v>1</v>
      </c>
      <c r="O4" s="23">
        <v>140</v>
      </c>
      <c r="P4" s="83"/>
      <c r="Q4" s="41">
        <f>(M4*N4*P4)*4</f>
        <v>0</v>
      </c>
      <c r="R4" s="23" t="s">
        <v>49</v>
      </c>
      <c r="S4" s="136">
        <v>1</v>
      </c>
      <c r="T4" s="139">
        <v>1</v>
      </c>
      <c r="U4" s="142"/>
      <c r="V4" s="145">
        <f>(S4*T4*U4)</f>
        <v>0</v>
      </c>
    </row>
    <row r="5" spans="1:24" x14ac:dyDescent="0.3">
      <c r="A5" s="75" t="s">
        <v>4</v>
      </c>
      <c r="B5" s="4" t="s">
        <v>22</v>
      </c>
      <c r="C5" s="4" t="s">
        <v>34</v>
      </c>
      <c r="D5" s="5">
        <v>43</v>
      </c>
      <c r="E5" s="6">
        <v>2014</v>
      </c>
      <c r="F5" s="55">
        <v>1</v>
      </c>
      <c r="G5" s="32">
        <v>1</v>
      </c>
      <c r="H5" s="81"/>
      <c r="I5" s="33">
        <f t="shared" ref="I5:I28" si="0">(G5*H5*F5)*4</f>
        <v>0</v>
      </c>
      <c r="J5" s="30"/>
      <c r="K5" s="30"/>
      <c r="L5" s="30"/>
      <c r="M5" s="23">
        <v>1</v>
      </c>
      <c r="N5" s="23">
        <v>1</v>
      </c>
      <c r="O5" s="23">
        <v>50</v>
      </c>
      <c r="P5" s="83"/>
      <c r="Q5" s="41">
        <f t="shared" ref="Q5:Q29" si="1">(M5*N5*P5)*4</f>
        <v>0</v>
      </c>
      <c r="R5" s="23"/>
      <c r="S5" s="137"/>
      <c r="T5" s="140"/>
      <c r="U5" s="143"/>
      <c r="V5" s="146"/>
    </row>
    <row r="6" spans="1:24" s="25" customFormat="1" x14ac:dyDescent="0.25">
      <c r="A6" s="76" t="s">
        <v>5</v>
      </c>
      <c r="B6" s="7" t="s">
        <v>22</v>
      </c>
      <c r="C6" s="7" t="s">
        <v>34</v>
      </c>
      <c r="D6" s="8">
        <v>43</v>
      </c>
      <c r="E6" s="9">
        <v>2014</v>
      </c>
      <c r="F6" s="56">
        <v>1</v>
      </c>
      <c r="G6" s="34">
        <v>1</v>
      </c>
      <c r="H6" s="81"/>
      <c r="I6" s="33">
        <f t="shared" si="0"/>
        <v>0</v>
      </c>
      <c r="J6" s="31"/>
      <c r="K6" s="31"/>
      <c r="L6" s="30"/>
      <c r="M6" s="24">
        <v>3</v>
      </c>
      <c r="N6" s="23">
        <v>1</v>
      </c>
      <c r="O6" s="23" t="s">
        <v>65</v>
      </c>
      <c r="P6" s="83"/>
      <c r="Q6" s="41">
        <f t="shared" si="1"/>
        <v>0</v>
      </c>
      <c r="R6" s="23" t="s">
        <v>49</v>
      </c>
      <c r="S6" s="137"/>
      <c r="T6" s="140"/>
      <c r="U6" s="143"/>
      <c r="V6" s="146"/>
      <c r="W6" s="124"/>
      <c r="X6" s="125"/>
    </row>
    <row r="7" spans="1:24" x14ac:dyDescent="0.3">
      <c r="A7" s="75" t="s">
        <v>6</v>
      </c>
      <c r="B7" s="4" t="s">
        <v>22</v>
      </c>
      <c r="C7" s="4" t="s">
        <v>34</v>
      </c>
      <c r="D7" s="5">
        <v>90</v>
      </c>
      <c r="E7" s="6">
        <v>2014</v>
      </c>
      <c r="F7" s="55">
        <v>1</v>
      </c>
      <c r="G7" s="32">
        <v>1</v>
      </c>
      <c r="H7" s="81"/>
      <c r="I7" s="33">
        <f t="shared" si="0"/>
        <v>0</v>
      </c>
      <c r="J7" s="30">
        <v>1</v>
      </c>
      <c r="K7" s="82"/>
      <c r="L7" s="30">
        <f>(F7*J7*K7)*4</f>
        <v>0</v>
      </c>
      <c r="M7" s="23">
        <v>2</v>
      </c>
      <c r="N7" s="23">
        <v>1</v>
      </c>
      <c r="O7" s="23" t="s">
        <v>66</v>
      </c>
      <c r="P7" s="83"/>
      <c r="Q7" s="41">
        <f t="shared" si="1"/>
        <v>0</v>
      </c>
      <c r="R7" s="23"/>
      <c r="S7" s="137"/>
      <c r="T7" s="140"/>
      <c r="U7" s="143"/>
      <c r="V7" s="146"/>
    </row>
    <row r="8" spans="1:24" x14ac:dyDescent="0.3">
      <c r="A8" s="75" t="s">
        <v>7</v>
      </c>
      <c r="B8" s="4" t="s">
        <v>22</v>
      </c>
      <c r="C8" s="4" t="s">
        <v>34</v>
      </c>
      <c r="D8" s="5">
        <v>65</v>
      </c>
      <c r="E8" s="6">
        <v>2014</v>
      </c>
      <c r="F8" s="55">
        <v>1</v>
      </c>
      <c r="G8" s="32">
        <v>1</v>
      </c>
      <c r="H8" s="81"/>
      <c r="I8" s="33">
        <f t="shared" si="0"/>
        <v>0</v>
      </c>
      <c r="J8" s="30">
        <v>1</v>
      </c>
      <c r="K8" s="82"/>
      <c r="L8" s="30">
        <f t="shared" ref="L8:L25" si="2">(F8*J8*K8)*4</f>
        <v>0</v>
      </c>
      <c r="M8" s="23">
        <v>1</v>
      </c>
      <c r="N8" s="23">
        <v>1</v>
      </c>
      <c r="O8" s="23">
        <v>200</v>
      </c>
      <c r="P8" s="83"/>
      <c r="Q8" s="41">
        <f t="shared" si="1"/>
        <v>0</v>
      </c>
      <c r="R8" s="23"/>
      <c r="S8" s="137"/>
      <c r="T8" s="140"/>
      <c r="U8" s="143"/>
      <c r="V8" s="146"/>
    </row>
    <row r="9" spans="1:24" x14ac:dyDescent="0.3">
      <c r="A9" s="75" t="s">
        <v>20</v>
      </c>
      <c r="B9" s="4" t="s">
        <v>21</v>
      </c>
      <c r="C9" s="4" t="s">
        <v>34</v>
      </c>
      <c r="D9" s="5">
        <v>48</v>
      </c>
      <c r="E9" s="6">
        <v>2010</v>
      </c>
      <c r="F9" s="55">
        <v>1</v>
      </c>
      <c r="G9" s="32">
        <v>1</v>
      </c>
      <c r="H9" s="81"/>
      <c r="I9" s="33">
        <f t="shared" si="0"/>
        <v>0</v>
      </c>
      <c r="J9" s="30">
        <v>1</v>
      </c>
      <c r="K9" s="82"/>
      <c r="L9" s="30">
        <f t="shared" si="2"/>
        <v>0</v>
      </c>
      <c r="M9" s="23">
        <v>1</v>
      </c>
      <c r="N9" s="23">
        <v>1</v>
      </c>
      <c r="O9" s="23">
        <v>24</v>
      </c>
      <c r="P9" s="83"/>
      <c r="Q9" s="41">
        <f t="shared" si="1"/>
        <v>0</v>
      </c>
      <c r="R9" s="23"/>
      <c r="S9" s="137"/>
      <c r="T9" s="140"/>
      <c r="U9" s="143"/>
      <c r="V9" s="146"/>
    </row>
    <row r="10" spans="1:24" x14ac:dyDescent="0.3">
      <c r="A10" s="75" t="s">
        <v>8</v>
      </c>
      <c r="B10" s="4" t="s">
        <v>22</v>
      </c>
      <c r="C10" s="4" t="s">
        <v>23</v>
      </c>
      <c r="D10" s="5">
        <v>245</v>
      </c>
      <c r="E10" s="6">
        <v>2014</v>
      </c>
      <c r="F10" s="55">
        <v>3</v>
      </c>
      <c r="G10" s="32">
        <v>1</v>
      </c>
      <c r="H10" s="81"/>
      <c r="I10" s="33">
        <f t="shared" si="0"/>
        <v>0</v>
      </c>
      <c r="J10" s="30">
        <v>1</v>
      </c>
      <c r="K10" s="82"/>
      <c r="L10" s="30">
        <f t="shared" si="2"/>
        <v>0</v>
      </c>
      <c r="M10" s="23">
        <v>1</v>
      </c>
      <c r="N10" s="23">
        <v>1</v>
      </c>
      <c r="O10" s="23">
        <v>425</v>
      </c>
      <c r="P10" s="83"/>
      <c r="Q10" s="41">
        <f t="shared" si="1"/>
        <v>0</v>
      </c>
      <c r="R10" s="23"/>
      <c r="S10" s="137"/>
      <c r="T10" s="140"/>
      <c r="U10" s="143"/>
      <c r="V10" s="146"/>
    </row>
    <row r="11" spans="1:24" s="26" customFormat="1" ht="12.75" customHeight="1" x14ac:dyDescent="0.25">
      <c r="A11" s="77" t="s">
        <v>57</v>
      </c>
      <c r="B11" s="47" t="s">
        <v>59</v>
      </c>
      <c r="C11" s="47"/>
      <c r="D11" s="48"/>
      <c r="E11" s="49"/>
      <c r="F11" s="56"/>
      <c r="G11" s="34"/>
      <c r="H11" s="33"/>
      <c r="I11" s="33"/>
      <c r="J11" s="31"/>
      <c r="K11" s="30"/>
      <c r="L11" s="30"/>
      <c r="M11" s="23">
        <v>2</v>
      </c>
      <c r="N11" s="23">
        <v>1</v>
      </c>
      <c r="O11" s="23" t="s">
        <v>67</v>
      </c>
      <c r="P11" s="83"/>
      <c r="Q11" s="41">
        <f t="shared" si="1"/>
        <v>0</v>
      </c>
      <c r="R11" s="23"/>
      <c r="S11" s="137"/>
      <c r="T11" s="140"/>
      <c r="U11" s="143"/>
      <c r="V11" s="146"/>
    </row>
    <row r="12" spans="1:24" x14ac:dyDescent="0.3">
      <c r="A12" s="75" t="s">
        <v>9</v>
      </c>
      <c r="B12" s="4" t="s">
        <v>22</v>
      </c>
      <c r="C12" s="4" t="s">
        <v>24</v>
      </c>
      <c r="D12" s="5">
        <v>180</v>
      </c>
      <c r="E12" s="6">
        <v>2014</v>
      </c>
      <c r="F12" s="55">
        <v>2</v>
      </c>
      <c r="G12" s="32">
        <v>1</v>
      </c>
      <c r="H12" s="81"/>
      <c r="I12" s="33">
        <f t="shared" si="0"/>
        <v>0</v>
      </c>
      <c r="J12" s="30">
        <v>1</v>
      </c>
      <c r="K12" s="82"/>
      <c r="L12" s="30">
        <f t="shared" si="2"/>
        <v>0</v>
      </c>
      <c r="M12" s="23">
        <v>2</v>
      </c>
      <c r="N12" s="23">
        <v>1</v>
      </c>
      <c r="O12" s="23" t="s">
        <v>68</v>
      </c>
      <c r="P12" s="83"/>
      <c r="Q12" s="41">
        <f t="shared" si="1"/>
        <v>0</v>
      </c>
      <c r="R12" s="23"/>
      <c r="S12" s="137"/>
      <c r="T12" s="140"/>
      <c r="U12" s="143"/>
      <c r="V12" s="146"/>
    </row>
    <row r="13" spans="1:24" x14ac:dyDescent="0.3">
      <c r="A13" s="75" t="s">
        <v>10</v>
      </c>
      <c r="B13" s="4" t="s">
        <v>22</v>
      </c>
      <c r="C13" s="4" t="s">
        <v>25</v>
      </c>
      <c r="D13" s="5">
        <v>155</v>
      </c>
      <c r="E13" s="6">
        <v>2014</v>
      </c>
      <c r="F13" s="55">
        <v>2</v>
      </c>
      <c r="G13" s="32">
        <v>1</v>
      </c>
      <c r="H13" s="81"/>
      <c r="I13" s="33">
        <f t="shared" si="0"/>
        <v>0</v>
      </c>
      <c r="J13" s="30">
        <v>1</v>
      </c>
      <c r="K13" s="82"/>
      <c r="L13" s="30">
        <f t="shared" si="2"/>
        <v>0</v>
      </c>
      <c r="M13" s="23">
        <v>2</v>
      </c>
      <c r="N13" s="23">
        <v>1</v>
      </c>
      <c r="O13" s="23" t="s">
        <v>69</v>
      </c>
      <c r="P13" s="83"/>
      <c r="Q13" s="41">
        <f t="shared" si="1"/>
        <v>0</v>
      </c>
      <c r="R13" s="23"/>
      <c r="S13" s="137"/>
      <c r="T13" s="140"/>
      <c r="U13" s="143"/>
      <c r="V13" s="146"/>
    </row>
    <row r="14" spans="1:24" x14ac:dyDescent="0.3">
      <c r="A14" s="75" t="s">
        <v>11</v>
      </c>
      <c r="B14" s="4" t="s">
        <v>22</v>
      </c>
      <c r="C14" s="4" t="s">
        <v>25</v>
      </c>
      <c r="D14" s="5">
        <v>155</v>
      </c>
      <c r="E14" s="6">
        <v>2014</v>
      </c>
      <c r="F14" s="55">
        <v>2</v>
      </c>
      <c r="G14" s="32">
        <v>1</v>
      </c>
      <c r="H14" s="81"/>
      <c r="I14" s="33">
        <f t="shared" si="0"/>
        <v>0</v>
      </c>
      <c r="J14" s="30">
        <v>1</v>
      </c>
      <c r="K14" s="82"/>
      <c r="L14" s="30">
        <f t="shared" si="2"/>
        <v>0</v>
      </c>
      <c r="M14" s="23">
        <v>2</v>
      </c>
      <c r="N14" s="23">
        <v>1</v>
      </c>
      <c r="O14" s="23" t="s">
        <v>70</v>
      </c>
      <c r="P14" s="83"/>
      <c r="Q14" s="41">
        <f t="shared" si="1"/>
        <v>0</v>
      </c>
      <c r="R14" s="23"/>
      <c r="S14" s="137"/>
      <c r="T14" s="140"/>
      <c r="U14" s="143"/>
      <c r="V14" s="146"/>
    </row>
    <row r="15" spans="1:24" x14ac:dyDescent="0.3">
      <c r="A15" s="75" t="s">
        <v>12</v>
      </c>
      <c r="B15" s="4" t="s">
        <v>22</v>
      </c>
      <c r="C15" s="4" t="s">
        <v>26</v>
      </c>
      <c r="D15" s="5">
        <v>228</v>
      </c>
      <c r="E15" s="6">
        <v>2014</v>
      </c>
      <c r="F15" s="55">
        <v>2</v>
      </c>
      <c r="G15" s="32">
        <v>1</v>
      </c>
      <c r="H15" s="81"/>
      <c r="I15" s="33">
        <f t="shared" si="0"/>
        <v>0</v>
      </c>
      <c r="J15" s="30">
        <v>1</v>
      </c>
      <c r="K15" s="82"/>
      <c r="L15" s="30">
        <f t="shared" si="2"/>
        <v>0</v>
      </c>
      <c r="M15" s="23">
        <v>1</v>
      </c>
      <c r="N15" s="23">
        <v>1</v>
      </c>
      <c r="O15" s="23">
        <v>425</v>
      </c>
      <c r="P15" s="83"/>
      <c r="Q15" s="41">
        <f t="shared" si="1"/>
        <v>0</v>
      </c>
      <c r="R15" s="23"/>
      <c r="S15" s="137"/>
      <c r="T15" s="140"/>
      <c r="U15" s="143"/>
      <c r="V15" s="146"/>
    </row>
    <row r="16" spans="1:24" x14ac:dyDescent="0.3">
      <c r="A16" s="75" t="s">
        <v>13</v>
      </c>
      <c r="B16" s="4" t="s">
        <v>22</v>
      </c>
      <c r="C16" s="4" t="s">
        <v>25</v>
      </c>
      <c r="D16" s="5">
        <v>155</v>
      </c>
      <c r="E16" s="6">
        <v>2014</v>
      </c>
      <c r="F16" s="55">
        <v>2</v>
      </c>
      <c r="G16" s="32">
        <v>1</v>
      </c>
      <c r="H16" s="81"/>
      <c r="I16" s="33">
        <f t="shared" si="0"/>
        <v>0</v>
      </c>
      <c r="J16" s="30">
        <v>1</v>
      </c>
      <c r="K16" s="82"/>
      <c r="L16" s="30">
        <f t="shared" si="2"/>
        <v>0</v>
      </c>
      <c r="M16" s="23"/>
      <c r="N16" s="23"/>
      <c r="O16" s="23"/>
      <c r="P16" s="74"/>
      <c r="Q16" s="41"/>
      <c r="R16" s="23"/>
      <c r="S16" s="137"/>
      <c r="T16" s="140"/>
      <c r="U16" s="143"/>
      <c r="V16" s="146"/>
    </row>
    <row r="17" spans="1:22" x14ac:dyDescent="0.3">
      <c r="A17" s="91" t="s">
        <v>42</v>
      </c>
      <c r="B17" s="4" t="s">
        <v>19</v>
      </c>
      <c r="C17" s="4" t="s">
        <v>34</v>
      </c>
      <c r="D17" s="5">
        <v>24</v>
      </c>
      <c r="E17" s="6">
        <v>2009</v>
      </c>
      <c r="F17" s="55">
        <v>1</v>
      </c>
      <c r="G17" s="32">
        <v>1</v>
      </c>
      <c r="H17" s="81"/>
      <c r="I17" s="33">
        <f t="shared" si="0"/>
        <v>0</v>
      </c>
      <c r="J17" s="30">
        <v>1</v>
      </c>
      <c r="K17" s="82"/>
      <c r="L17" s="30">
        <f t="shared" si="2"/>
        <v>0</v>
      </c>
      <c r="M17" s="23">
        <v>1</v>
      </c>
      <c r="N17" s="23">
        <v>1</v>
      </c>
      <c r="O17" s="23">
        <v>25</v>
      </c>
      <c r="P17" s="83"/>
      <c r="Q17" s="41">
        <f t="shared" si="1"/>
        <v>0</v>
      </c>
      <c r="R17" s="23"/>
      <c r="S17" s="137"/>
      <c r="T17" s="140"/>
      <c r="U17" s="143"/>
      <c r="V17" s="146"/>
    </row>
    <row r="18" spans="1:22" x14ac:dyDescent="0.3">
      <c r="A18" s="92"/>
      <c r="B18" s="4" t="s">
        <v>22</v>
      </c>
      <c r="C18" s="4" t="s">
        <v>29</v>
      </c>
      <c r="D18" s="5">
        <v>130</v>
      </c>
      <c r="E18" s="6">
        <v>2016</v>
      </c>
      <c r="F18" s="55">
        <v>2</v>
      </c>
      <c r="G18" s="32">
        <v>1</v>
      </c>
      <c r="H18" s="81"/>
      <c r="I18" s="33">
        <f t="shared" si="0"/>
        <v>0</v>
      </c>
      <c r="J18" s="30">
        <v>1</v>
      </c>
      <c r="K18" s="82"/>
      <c r="L18" s="30">
        <f t="shared" si="2"/>
        <v>0</v>
      </c>
      <c r="M18" s="23">
        <v>2</v>
      </c>
      <c r="N18" s="23">
        <v>1</v>
      </c>
      <c r="O18" s="23" t="s">
        <v>71</v>
      </c>
      <c r="P18" s="83"/>
      <c r="Q18" s="41">
        <f t="shared" si="1"/>
        <v>0</v>
      </c>
      <c r="R18" s="23"/>
      <c r="S18" s="137"/>
      <c r="T18" s="140"/>
      <c r="U18" s="143"/>
      <c r="V18" s="146"/>
    </row>
    <row r="19" spans="1:22" x14ac:dyDescent="0.3">
      <c r="A19" s="75" t="s">
        <v>41</v>
      </c>
      <c r="B19" s="4" t="s">
        <v>22</v>
      </c>
      <c r="C19" s="4" t="s">
        <v>25</v>
      </c>
      <c r="D19" s="5">
        <v>155</v>
      </c>
      <c r="E19" s="6">
        <v>2014</v>
      </c>
      <c r="F19" s="55">
        <v>2</v>
      </c>
      <c r="G19" s="32">
        <v>1</v>
      </c>
      <c r="H19" s="81"/>
      <c r="I19" s="33">
        <f t="shared" si="0"/>
        <v>0</v>
      </c>
      <c r="J19" s="30">
        <v>1</v>
      </c>
      <c r="K19" s="82"/>
      <c r="L19" s="30">
        <f t="shared" si="2"/>
        <v>0</v>
      </c>
      <c r="M19" s="23">
        <v>1</v>
      </c>
      <c r="N19" s="23">
        <v>1</v>
      </c>
      <c r="O19" s="23">
        <v>200</v>
      </c>
      <c r="P19" s="83"/>
      <c r="Q19" s="41">
        <f t="shared" si="1"/>
        <v>0</v>
      </c>
      <c r="R19" s="23"/>
      <c r="S19" s="137"/>
      <c r="T19" s="140"/>
      <c r="U19" s="143"/>
      <c r="V19" s="146"/>
    </row>
    <row r="20" spans="1:22" x14ac:dyDescent="0.3">
      <c r="A20" s="75" t="s">
        <v>14</v>
      </c>
      <c r="B20" s="4" t="s">
        <v>22</v>
      </c>
      <c r="C20" s="4" t="s">
        <v>34</v>
      </c>
      <c r="D20" s="5">
        <v>114</v>
      </c>
      <c r="E20" s="6">
        <v>2014</v>
      </c>
      <c r="F20" s="55">
        <v>1</v>
      </c>
      <c r="G20" s="32">
        <v>1</v>
      </c>
      <c r="H20" s="81"/>
      <c r="I20" s="33">
        <f t="shared" si="0"/>
        <v>0</v>
      </c>
      <c r="J20" s="30">
        <v>1</v>
      </c>
      <c r="K20" s="82"/>
      <c r="L20" s="30">
        <f t="shared" si="2"/>
        <v>0</v>
      </c>
      <c r="M20" s="23">
        <v>2</v>
      </c>
      <c r="N20" s="23">
        <v>1</v>
      </c>
      <c r="O20" s="23" t="s">
        <v>72</v>
      </c>
      <c r="P20" s="83"/>
      <c r="Q20" s="41">
        <f t="shared" si="1"/>
        <v>0</v>
      </c>
      <c r="R20" s="23" t="s">
        <v>49</v>
      </c>
      <c r="S20" s="137"/>
      <c r="T20" s="140"/>
      <c r="U20" s="143"/>
      <c r="V20" s="146"/>
    </row>
    <row r="21" spans="1:22" x14ac:dyDescent="0.3">
      <c r="A21" s="75" t="s">
        <v>15</v>
      </c>
      <c r="B21" s="4" t="s">
        <v>22</v>
      </c>
      <c r="C21" s="4" t="s">
        <v>34</v>
      </c>
      <c r="D21" s="5">
        <v>90</v>
      </c>
      <c r="E21" s="6">
        <v>2014</v>
      </c>
      <c r="F21" s="55">
        <v>1</v>
      </c>
      <c r="G21" s="32">
        <v>1</v>
      </c>
      <c r="H21" s="81"/>
      <c r="I21" s="33">
        <f t="shared" si="0"/>
        <v>0</v>
      </c>
      <c r="J21" s="30">
        <v>1</v>
      </c>
      <c r="K21" s="82"/>
      <c r="L21" s="30">
        <f t="shared" si="2"/>
        <v>0</v>
      </c>
      <c r="M21" s="23">
        <v>2</v>
      </c>
      <c r="N21" s="23">
        <v>1</v>
      </c>
      <c r="O21" s="23" t="s">
        <v>73</v>
      </c>
      <c r="P21" s="83"/>
      <c r="Q21" s="41">
        <f t="shared" si="1"/>
        <v>0</v>
      </c>
      <c r="R21" s="23"/>
      <c r="S21" s="137"/>
      <c r="T21" s="140"/>
      <c r="U21" s="143"/>
      <c r="V21" s="146"/>
    </row>
    <row r="22" spans="1:22" x14ac:dyDescent="0.3">
      <c r="A22" s="75" t="s">
        <v>16</v>
      </c>
      <c r="B22" s="4" t="s">
        <v>22</v>
      </c>
      <c r="C22" s="4" t="s">
        <v>25</v>
      </c>
      <c r="D22" s="5">
        <v>155</v>
      </c>
      <c r="E22" s="6">
        <v>2014</v>
      </c>
      <c r="F22" s="55">
        <v>2</v>
      </c>
      <c r="G22" s="32">
        <v>1</v>
      </c>
      <c r="H22" s="81"/>
      <c r="I22" s="33">
        <f t="shared" si="0"/>
        <v>0</v>
      </c>
      <c r="J22" s="30">
        <v>1</v>
      </c>
      <c r="K22" s="82"/>
      <c r="L22" s="30">
        <f t="shared" si="2"/>
        <v>0</v>
      </c>
      <c r="M22" s="23">
        <v>3</v>
      </c>
      <c r="N22" s="23">
        <v>1</v>
      </c>
      <c r="O22" s="23" t="s">
        <v>74</v>
      </c>
      <c r="P22" s="83"/>
      <c r="Q22" s="41">
        <f t="shared" si="1"/>
        <v>0</v>
      </c>
      <c r="R22" s="23"/>
      <c r="S22" s="137"/>
      <c r="T22" s="140"/>
      <c r="U22" s="143"/>
      <c r="V22" s="146"/>
    </row>
    <row r="23" spans="1:22" x14ac:dyDescent="0.3">
      <c r="A23" s="78" t="s">
        <v>17</v>
      </c>
      <c r="B23" s="7" t="s">
        <v>22</v>
      </c>
      <c r="C23" s="7" t="s">
        <v>27</v>
      </c>
      <c r="D23" s="8">
        <v>837</v>
      </c>
      <c r="E23" s="9">
        <v>2014</v>
      </c>
      <c r="F23" s="56">
        <v>3</v>
      </c>
      <c r="G23" s="32">
        <v>1</v>
      </c>
      <c r="H23" s="81"/>
      <c r="I23" s="33">
        <f t="shared" si="0"/>
        <v>0</v>
      </c>
      <c r="J23" s="30">
        <v>1</v>
      </c>
      <c r="K23" s="82"/>
      <c r="L23" s="30">
        <f t="shared" si="2"/>
        <v>0</v>
      </c>
      <c r="M23" s="23">
        <v>3</v>
      </c>
      <c r="N23" s="23">
        <v>1</v>
      </c>
      <c r="O23" s="23" t="s">
        <v>74</v>
      </c>
      <c r="P23" s="83"/>
      <c r="Q23" s="41">
        <f t="shared" si="1"/>
        <v>0</v>
      </c>
      <c r="R23" s="23"/>
      <c r="S23" s="137"/>
      <c r="T23" s="140"/>
      <c r="U23" s="143"/>
      <c r="V23" s="146"/>
    </row>
    <row r="24" spans="1:22" x14ac:dyDescent="0.3">
      <c r="A24" s="75" t="s">
        <v>53</v>
      </c>
      <c r="B24" s="4" t="s">
        <v>22</v>
      </c>
      <c r="C24" s="4" t="s">
        <v>28</v>
      </c>
      <c r="D24" s="5">
        <v>456</v>
      </c>
      <c r="E24" s="6">
        <v>2014</v>
      </c>
      <c r="F24" s="55">
        <v>4</v>
      </c>
      <c r="G24" s="32">
        <v>1</v>
      </c>
      <c r="H24" s="81"/>
      <c r="I24" s="33">
        <f t="shared" si="0"/>
        <v>0</v>
      </c>
      <c r="J24" s="30">
        <v>1</v>
      </c>
      <c r="K24" s="82"/>
      <c r="L24" s="30">
        <f t="shared" si="2"/>
        <v>0</v>
      </c>
      <c r="M24" s="53"/>
      <c r="N24" s="23"/>
      <c r="O24" s="23"/>
      <c r="P24" s="74"/>
      <c r="Q24" s="41"/>
      <c r="R24" s="23"/>
      <c r="S24" s="137"/>
      <c r="T24" s="140"/>
      <c r="U24" s="143"/>
      <c r="V24" s="146"/>
    </row>
    <row r="25" spans="1:22" s="26" customFormat="1" ht="12.75" customHeight="1" x14ac:dyDescent="0.25">
      <c r="A25" s="79" t="s">
        <v>18</v>
      </c>
      <c r="B25" s="44" t="s">
        <v>22</v>
      </c>
      <c r="C25" s="44" t="s">
        <v>34</v>
      </c>
      <c r="D25" s="45">
        <v>114</v>
      </c>
      <c r="E25" s="46">
        <v>2014</v>
      </c>
      <c r="F25" s="57">
        <v>1</v>
      </c>
      <c r="G25" s="52">
        <v>1</v>
      </c>
      <c r="H25" s="81"/>
      <c r="I25" s="33">
        <f t="shared" si="0"/>
        <v>0</v>
      </c>
      <c r="J25" s="43">
        <v>1</v>
      </c>
      <c r="K25" s="82"/>
      <c r="L25" s="30">
        <f t="shared" si="2"/>
        <v>0</v>
      </c>
      <c r="M25" s="53">
        <v>5</v>
      </c>
      <c r="N25" s="23">
        <v>1</v>
      </c>
      <c r="O25" s="23" t="s">
        <v>75</v>
      </c>
      <c r="P25" s="83"/>
      <c r="Q25" s="41">
        <f t="shared" si="1"/>
        <v>0</v>
      </c>
      <c r="R25" s="23"/>
      <c r="S25" s="137"/>
      <c r="T25" s="140"/>
      <c r="U25" s="143"/>
      <c r="V25" s="146"/>
    </row>
    <row r="26" spans="1:22" x14ac:dyDescent="0.3">
      <c r="A26" s="93" t="s">
        <v>58</v>
      </c>
      <c r="B26" s="88" t="s">
        <v>30</v>
      </c>
      <c r="C26" s="88" t="s">
        <v>31</v>
      </c>
      <c r="D26" s="89">
        <v>1540</v>
      </c>
      <c r="E26" s="90">
        <v>2017</v>
      </c>
      <c r="F26" s="151">
        <v>2</v>
      </c>
      <c r="G26" s="32">
        <v>4</v>
      </c>
      <c r="H26" s="81"/>
      <c r="I26" s="33">
        <f t="shared" si="0"/>
        <v>0</v>
      </c>
      <c r="J26" s="73">
        <v>4</v>
      </c>
      <c r="K26" s="82"/>
      <c r="L26" s="30">
        <f>(F26*J26*K26)*4</f>
        <v>0</v>
      </c>
      <c r="M26" s="23">
        <v>1</v>
      </c>
      <c r="N26" s="23">
        <v>1</v>
      </c>
      <c r="O26" s="23">
        <v>50</v>
      </c>
      <c r="P26" s="83"/>
      <c r="Q26" s="41">
        <f t="shared" si="1"/>
        <v>0</v>
      </c>
      <c r="R26" s="23"/>
      <c r="S26" s="137"/>
      <c r="T26" s="140"/>
      <c r="U26" s="143"/>
      <c r="V26" s="146"/>
    </row>
    <row r="27" spans="1:22" x14ac:dyDescent="0.3">
      <c r="A27" s="93"/>
      <c r="B27" s="88"/>
      <c r="C27" s="88"/>
      <c r="D27" s="89"/>
      <c r="E27" s="90"/>
      <c r="F27" s="152"/>
      <c r="G27" s="32"/>
      <c r="H27" s="81"/>
      <c r="I27" s="33"/>
      <c r="J27" s="73"/>
      <c r="K27" s="82"/>
      <c r="L27" s="30"/>
      <c r="M27" s="24">
        <v>2</v>
      </c>
      <c r="N27" s="23">
        <v>1</v>
      </c>
      <c r="O27" s="23" t="s">
        <v>76</v>
      </c>
      <c r="P27" s="83"/>
      <c r="Q27" s="41">
        <f t="shared" si="1"/>
        <v>0</v>
      </c>
      <c r="R27" s="23" t="s">
        <v>49</v>
      </c>
      <c r="S27" s="137"/>
      <c r="T27" s="140"/>
      <c r="U27" s="143"/>
      <c r="V27" s="146"/>
    </row>
    <row r="28" spans="1:22" x14ac:dyDescent="0.3">
      <c r="A28" s="75" t="s">
        <v>32</v>
      </c>
      <c r="B28" s="4" t="s">
        <v>21</v>
      </c>
      <c r="C28" s="4" t="s">
        <v>34</v>
      </c>
      <c r="D28" s="5">
        <v>12</v>
      </c>
      <c r="E28" s="6">
        <v>2020</v>
      </c>
      <c r="F28" s="55">
        <v>1</v>
      </c>
      <c r="G28" s="32">
        <v>1</v>
      </c>
      <c r="H28" s="81"/>
      <c r="I28" s="33">
        <f t="shared" si="0"/>
        <v>0</v>
      </c>
      <c r="J28" s="30"/>
      <c r="K28" s="30"/>
      <c r="L28" s="30"/>
      <c r="M28" s="24">
        <v>2</v>
      </c>
      <c r="N28" s="23">
        <v>1</v>
      </c>
      <c r="O28" s="23" t="s">
        <v>77</v>
      </c>
      <c r="P28" s="83"/>
      <c r="Q28" s="41">
        <f t="shared" si="1"/>
        <v>0</v>
      </c>
      <c r="R28" s="23" t="s">
        <v>49</v>
      </c>
      <c r="S28" s="137"/>
      <c r="T28" s="140"/>
      <c r="U28" s="143"/>
      <c r="V28" s="146"/>
    </row>
    <row r="29" spans="1:22" s="26" customFormat="1" ht="12.75" customHeight="1" x14ac:dyDescent="0.25">
      <c r="A29" s="80" t="s">
        <v>51</v>
      </c>
      <c r="B29" s="7" t="s">
        <v>34</v>
      </c>
      <c r="C29" s="7"/>
      <c r="D29" s="8"/>
      <c r="E29" s="9"/>
      <c r="F29" s="56"/>
      <c r="G29" s="34"/>
      <c r="H29" s="35"/>
      <c r="I29" s="33"/>
      <c r="J29" s="31"/>
      <c r="K29" s="31"/>
      <c r="L29" s="30"/>
      <c r="M29" s="24">
        <v>2</v>
      </c>
      <c r="N29" s="23">
        <v>1</v>
      </c>
      <c r="O29" s="23">
        <v>50</v>
      </c>
      <c r="P29" s="83"/>
      <c r="Q29" s="41">
        <f t="shared" si="1"/>
        <v>0</v>
      </c>
      <c r="R29" s="23" t="s">
        <v>52</v>
      </c>
      <c r="S29" s="138"/>
      <c r="T29" s="141"/>
      <c r="U29" s="144"/>
      <c r="V29" s="147"/>
    </row>
    <row r="30" spans="1:22" s="26" customFormat="1" ht="12.75" customHeight="1" x14ac:dyDescent="0.3">
      <c r="A30" s="80" t="s">
        <v>54</v>
      </c>
      <c r="B30" s="7"/>
      <c r="C30" s="7"/>
      <c r="D30" s="8"/>
      <c r="E30" s="9"/>
      <c r="F30" s="56"/>
      <c r="G30" s="34"/>
      <c r="H30" s="35"/>
      <c r="I30" s="33"/>
      <c r="J30" s="31"/>
      <c r="K30" s="31"/>
      <c r="L30" s="30"/>
      <c r="M30" s="24"/>
      <c r="N30" s="23"/>
      <c r="O30" s="54"/>
      <c r="P30" s="23"/>
      <c r="Q30" s="23"/>
      <c r="R30" s="23"/>
      <c r="S30" s="66">
        <v>1</v>
      </c>
      <c r="T30" s="67">
        <v>1</v>
      </c>
      <c r="U30" s="84"/>
      <c r="V30" s="68">
        <f>(S30*T30*U30)</f>
        <v>0</v>
      </c>
    </row>
    <row r="31" spans="1:22" s="26" customFormat="1" ht="12.75" customHeight="1" x14ac:dyDescent="0.3">
      <c r="A31" s="80" t="s">
        <v>55</v>
      </c>
      <c r="B31" s="7"/>
      <c r="C31" s="7"/>
      <c r="D31" s="8"/>
      <c r="E31" s="9"/>
      <c r="F31" s="56"/>
      <c r="G31" s="34"/>
      <c r="H31" s="35"/>
      <c r="I31" s="33"/>
      <c r="J31" s="31"/>
      <c r="K31" s="31"/>
      <c r="L31" s="30"/>
      <c r="M31" s="24"/>
      <c r="N31" s="23"/>
      <c r="O31" s="54"/>
      <c r="P31" s="23"/>
      <c r="Q31" s="23"/>
      <c r="R31" s="23"/>
      <c r="S31" s="66">
        <v>1</v>
      </c>
      <c r="T31" s="67">
        <v>1</v>
      </c>
      <c r="U31" s="84"/>
      <c r="V31" s="68">
        <f>(S31*T31*U31)</f>
        <v>0</v>
      </c>
    </row>
    <row r="32" spans="1:22" s="26" customFormat="1" ht="12.75" customHeight="1" x14ac:dyDescent="0.3">
      <c r="A32" s="80" t="s">
        <v>56</v>
      </c>
      <c r="B32" s="7"/>
      <c r="C32" s="7"/>
      <c r="D32" s="8"/>
      <c r="E32" s="9"/>
      <c r="F32" s="56"/>
      <c r="G32" s="34"/>
      <c r="H32" s="35"/>
      <c r="I32" s="33"/>
      <c r="J32" s="31"/>
      <c r="K32" s="31"/>
      <c r="L32" s="30"/>
      <c r="M32" s="24"/>
      <c r="N32" s="23"/>
      <c r="O32" s="54"/>
      <c r="P32" s="23"/>
      <c r="Q32" s="23"/>
      <c r="R32" s="23"/>
      <c r="S32" s="66">
        <v>1</v>
      </c>
      <c r="T32" s="67">
        <v>1</v>
      </c>
      <c r="U32" s="84"/>
      <c r="V32" s="68">
        <f>(S32*T32*U32)</f>
        <v>0</v>
      </c>
    </row>
    <row r="33" spans="1:24" ht="6" customHeight="1" thickBot="1" x14ac:dyDescent="0.35">
      <c r="A33" s="10"/>
      <c r="B33" s="10"/>
      <c r="C33" s="11"/>
      <c r="D33" s="12"/>
      <c r="E33" s="13"/>
      <c r="F33" s="13"/>
      <c r="G33" s="27"/>
      <c r="H33" s="13"/>
      <c r="I33" s="13"/>
      <c r="J33" s="13"/>
      <c r="K33" s="13"/>
      <c r="L33" s="13"/>
      <c r="M33" s="14"/>
      <c r="N33" s="14"/>
      <c r="O33" s="14"/>
      <c r="P33" s="14"/>
      <c r="Q33" s="14"/>
      <c r="R33" s="14"/>
      <c r="S33" s="15"/>
      <c r="T33" s="15"/>
      <c r="U33" s="15"/>
      <c r="W33" s="16"/>
      <c r="X33" s="17"/>
    </row>
    <row r="34" spans="1:24" s="36" customFormat="1" ht="20.25" customHeight="1" thickTop="1" x14ac:dyDescent="0.3">
      <c r="A34" s="39" t="s">
        <v>43</v>
      </c>
      <c r="B34" s="62"/>
      <c r="C34" s="63"/>
      <c r="D34" s="63"/>
      <c r="E34" s="63"/>
      <c r="F34" s="102">
        <f>SUM(I4:I10,I12:I28)</f>
        <v>0</v>
      </c>
      <c r="G34" s="103"/>
      <c r="H34" s="103"/>
      <c r="I34" s="104"/>
      <c r="J34" s="105">
        <f>SUM(L7:L10,L12:L27)</f>
        <v>0</v>
      </c>
      <c r="K34" s="106"/>
      <c r="L34" s="106"/>
      <c r="M34" s="69"/>
      <c r="N34" s="64"/>
      <c r="O34" s="64"/>
      <c r="P34" s="65"/>
      <c r="Q34" s="65">
        <f>SUM(Q4:Q15,Q17:Q23,Q25:Q29)</f>
        <v>0</v>
      </c>
      <c r="R34" s="70"/>
      <c r="S34" s="100">
        <f>SUM(V4:V32)</f>
        <v>0</v>
      </c>
      <c r="T34" s="100"/>
      <c r="U34" s="100"/>
      <c r="V34" s="101"/>
      <c r="W34" s="15"/>
      <c r="X34" s="38"/>
    </row>
    <row r="35" spans="1:24" ht="22.5" customHeight="1" thickBot="1" x14ac:dyDescent="0.35">
      <c r="A35" s="40" t="s">
        <v>44</v>
      </c>
      <c r="B35" s="110">
        <f>F34+J34+Q34+S34</f>
        <v>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  <c r="T35" s="112"/>
      <c r="U35" s="112"/>
      <c r="V35" s="113"/>
      <c r="W35" s="16"/>
      <c r="X35" s="17"/>
    </row>
    <row r="36" spans="1:24" ht="6.75" customHeight="1" thickTop="1" thickBot="1" x14ac:dyDescent="0.3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6"/>
      <c r="X36" s="17"/>
    </row>
    <row r="37" spans="1:24" s="22" customFormat="1" ht="22.5" customHeight="1" thickTop="1" thickBot="1" x14ac:dyDescent="0.35">
      <c r="A37" s="118" t="s">
        <v>45</v>
      </c>
      <c r="B37" s="119"/>
      <c r="C37" s="119"/>
      <c r="D37" s="119"/>
      <c r="E37" s="120"/>
      <c r="F37" s="51">
        <f>SUM(F4:F29)</f>
        <v>39</v>
      </c>
      <c r="G37" s="121" t="s">
        <v>45</v>
      </c>
      <c r="H37" s="122"/>
      <c r="I37" s="122"/>
      <c r="J37" s="122"/>
      <c r="K37" s="122"/>
      <c r="L37" s="123"/>
      <c r="M37" s="107">
        <f>SUM(M4:M29)</f>
        <v>46</v>
      </c>
      <c r="N37" s="108"/>
      <c r="O37" s="108"/>
      <c r="P37" s="109"/>
      <c r="Q37" s="71"/>
      <c r="R37" s="71"/>
      <c r="S37" s="115">
        <v>1</v>
      </c>
      <c r="T37" s="116"/>
      <c r="U37" s="116"/>
      <c r="V37" s="117"/>
      <c r="W37" s="21"/>
      <c r="X37" s="21"/>
    </row>
    <row r="38" spans="1:24" s="19" customFormat="1" ht="22.5" customHeight="1" thickTop="1" x14ac:dyDescent="0.3">
      <c r="A38" s="1"/>
      <c r="B38" s="1"/>
      <c r="C38" s="1"/>
      <c r="D38" s="1"/>
      <c r="G38" s="28"/>
      <c r="S38" s="58"/>
      <c r="T38" s="58"/>
      <c r="U38" s="58"/>
      <c r="V38" s="59"/>
    </row>
    <row r="39" spans="1:24" ht="28.5" customHeight="1" x14ac:dyDescent="0.3"/>
    <row r="40" spans="1:24" s="18" customFormat="1" ht="21" customHeight="1" x14ac:dyDescent="0.3">
      <c r="A40" s="1"/>
      <c r="B40" s="1"/>
      <c r="C40" s="1"/>
      <c r="D40" s="1"/>
      <c r="G40" s="29"/>
      <c r="S40" s="60"/>
      <c r="T40" s="60"/>
      <c r="U40" s="60"/>
      <c r="V40" s="61"/>
    </row>
    <row r="41" spans="1:24" s="18" customFormat="1" ht="21" customHeight="1" x14ac:dyDescent="0.3">
      <c r="A41" s="1"/>
      <c r="B41" s="1"/>
      <c r="C41" s="1"/>
      <c r="D41" s="1"/>
      <c r="G41" s="29"/>
      <c r="S41" s="60"/>
      <c r="T41" s="60"/>
      <c r="U41" s="60"/>
      <c r="V41" s="61"/>
    </row>
    <row r="43" spans="1:24" x14ac:dyDescent="0.3">
      <c r="B43" s="20"/>
    </row>
    <row r="44" spans="1:24" ht="17.25" customHeight="1" x14ac:dyDescent="0.3"/>
    <row r="47" spans="1:24" ht="30" customHeight="1" x14ac:dyDescent="0.3"/>
    <row r="48" spans="1:24" ht="20.25" customHeight="1" x14ac:dyDescent="0.3"/>
    <row r="49" ht="19.5" customHeight="1" x14ac:dyDescent="0.3"/>
    <row r="50" ht="15" customHeight="1" x14ac:dyDescent="0.3"/>
    <row r="51" ht="17.25" customHeight="1" x14ac:dyDescent="0.3"/>
    <row r="53" ht="285" customHeight="1" x14ac:dyDescent="0.3"/>
  </sheetData>
  <sheetProtection algorithmName="SHA-512" hashValue="H796pN9Ra5d7sG+JlHSaqZpHV1le7GviXPrx3UpY/6IfpVeHszYFxYSKhNolKwAAlkMZrK8en+ZR6V2Uy6YGsA==" saltValue="qd1ejQBpGF/IJAc+yYSNPA==" spinCount="100000" sheet="1" objects="1" scenarios="1"/>
  <mergeCells count="33">
    <mergeCell ref="W6:X6"/>
    <mergeCell ref="M1:R1"/>
    <mergeCell ref="B1:L1"/>
    <mergeCell ref="R2:R3"/>
    <mergeCell ref="S1:V1"/>
    <mergeCell ref="S2:V2"/>
    <mergeCell ref="S4:S29"/>
    <mergeCell ref="T4:T29"/>
    <mergeCell ref="U4:U29"/>
    <mergeCell ref="V4:V29"/>
    <mergeCell ref="F2:I2"/>
    <mergeCell ref="F26:F27"/>
    <mergeCell ref="J2:L2"/>
    <mergeCell ref="M2:Q2"/>
    <mergeCell ref="S34:V34"/>
    <mergeCell ref="F34:I34"/>
    <mergeCell ref="J34:L34"/>
    <mergeCell ref="M37:P37"/>
    <mergeCell ref="B35:V35"/>
    <mergeCell ref="A36:V36"/>
    <mergeCell ref="S37:V37"/>
    <mergeCell ref="A37:E37"/>
    <mergeCell ref="G37:L37"/>
    <mergeCell ref="A1:A3"/>
    <mergeCell ref="B26:B27"/>
    <mergeCell ref="C26:C27"/>
    <mergeCell ref="D26:D27"/>
    <mergeCell ref="E26:E27"/>
    <mergeCell ref="A17:A18"/>
    <mergeCell ref="A26:A27"/>
    <mergeCell ref="B2:B3"/>
    <mergeCell ref="C2:D3"/>
    <mergeCell ref="E2:E3"/>
  </mergeCells>
  <pageMargins left="0.7" right="0.7" top="0.78740157499999996" bottom="0.78740157499999996" header="0.3" footer="0.3"/>
  <pageSetup paperSize="8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Červeňák</dc:creator>
  <cp:lastModifiedBy>Mgr. Lukáš Záveský</cp:lastModifiedBy>
  <cp:lastPrinted>2022-02-01T10:00:11Z</cp:lastPrinted>
  <dcterms:created xsi:type="dcterms:W3CDTF">2014-12-03T07:29:06Z</dcterms:created>
  <dcterms:modified xsi:type="dcterms:W3CDTF">2022-02-17T14:30:09Z</dcterms:modified>
</cp:coreProperties>
</file>